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J:\procurement_baa_rfp\WIP - NOT PUBLIC\24-76020 Laboratory Courier Services\Proposals\STAT Courier Service Inc\"/>
    </mc:Choice>
  </mc:AlternateContent>
  <xr:revisionPtr revIDLastSave="0" documentId="13_ncr:1_{5497914A-D692-408E-A7A0-9F2E3C0C17EF}" xr6:coauthVersionLast="47" xr6:coauthVersionMax="47" xr10:uidLastSave="{00000000-0000-0000-0000-000000000000}"/>
  <bookViews>
    <workbookView xWindow="-108" yWindow="-108" windowWidth="23256" windowHeight="12576" activeTab="1" xr2:uid="{31D34334-822D-4674-8305-C4399622C874}"/>
  </bookViews>
  <sheets>
    <sheet name="Instructions" sheetId="3" r:id="rId1"/>
    <sheet name="I. IDOHL" sheetId="1" r:id="rId2"/>
    <sheet name="II. DEP" sheetId="2" r:id="rId3"/>
    <sheet name="Summary Total Bid Amount" sheetId="4" r:id="rId4"/>
  </sheets>
  <definedNames>
    <definedName name="_xlnm._FilterDatabase" localSheetId="1" hidden="1">'I. IDOHL'!$A$1:$K$132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2" l="1"/>
  <c r="D54" i="2"/>
  <c r="D53" i="2"/>
  <c r="D52" i="2"/>
  <c r="D51" i="2"/>
  <c r="D50" i="2"/>
  <c r="D49" i="2"/>
  <c r="D48" i="2"/>
  <c r="D47" i="2"/>
  <c r="D46" i="2"/>
  <c r="D45" i="2"/>
  <c r="D44" i="2"/>
  <c r="D40" i="2"/>
  <c r="D39" i="2"/>
  <c r="D38" i="2"/>
  <c r="D37" i="2"/>
  <c r="D36" i="2"/>
  <c r="D35" i="2"/>
  <c r="D34" i="2"/>
  <c r="D33" i="2"/>
  <c r="D32" i="2"/>
  <c r="D31" i="2"/>
  <c r="D30" i="2"/>
  <c r="D29" i="2"/>
  <c r="D28" i="2"/>
  <c r="D27" i="2"/>
  <c r="D26" i="2"/>
  <c r="D22" i="2"/>
  <c r="D21" i="2"/>
  <c r="D20" i="2"/>
  <c r="D19" i="2"/>
  <c r="D18" i="2"/>
  <c r="D17" i="2"/>
  <c r="D16" i="2"/>
  <c r="D15" i="2"/>
  <c r="D14" i="2"/>
  <c r="D13" i="2"/>
  <c r="D12" i="2"/>
  <c r="D11" i="2"/>
  <c r="D10" i="2"/>
  <c r="D9" i="2"/>
  <c r="D8" i="2"/>
  <c r="D7" i="2"/>
  <c r="D6" i="2"/>
  <c r="D5" i="2"/>
  <c r="D4" i="2"/>
  <c r="K130" i="1"/>
  <c r="K124" i="1"/>
  <c r="K122" i="1"/>
  <c r="K116" i="1"/>
  <c r="K113" i="1"/>
  <c r="K100" i="1"/>
  <c r="K99" i="1"/>
  <c r="K98" i="1"/>
  <c r="K89" i="1"/>
  <c r="K87" i="1"/>
  <c r="K78" i="1"/>
  <c r="K72" i="1"/>
  <c r="K56" i="1"/>
  <c r="K55" i="1"/>
  <c r="K54" i="1"/>
  <c r="K53" i="1"/>
  <c r="K51" i="1"/>
  <c r="K47" i="1"/>
  <c r="K46" i="1"/>
  <c r="K43" i="1"/>
  <c r="K23" i="1"/>
  <c r="K10" i="1"/>
  <c r="D3" i="2"/>
  <c r="I120" i="1"/>
  <c r="K120" i="1" s="1"/>
  <c r="I116" i="1"/>
  <c r="I111" i="1"/>
  <c r="K111" i="1" s="1"/>
  <c r="I97" i="1"/>
  <c r="K97" i="1" s="1"/>
  <c r="I94" i="1"/>
  <c r="K94" i="1" s="1"/>
  <c r="I87" i="1"/>
  <c r="I52" i="1"/>
  <c r="K52" i="1" s="1"/>
  <c r="I30" i="1" l="1"/>
  <c r="K30" i="1" s="1"/>
  <c r="D56" i="2" l="1"/>
  <c r="B56" i="2"/>
  <c r="D41" i="2"/>
  <c r="B41" i="2"/>
  <c r="D23" i="2"/>
  <c r="D59" i="2" s="1"/>
  <c r="B23" i="2"/>
  <c r="B4" i="4" l="1"/>
  <c r="I45" i="1"/>
  <c r="K45" i="1" s="1"/>
  <c r="I44" i="1"/>
  <c r="K44" i="1" s="1"/>
  <c r="I93" i="1"/>
  <c r="K93" i="1" s="1"/>
  <c r="I92" i="1"/>
  <c r="K92" i="1" s="1"/>
  <c r="I91" i="1"/>
  <c r="K91" i="1" s="1"/>
  <c r="I90" i="1"/>
  <c r="K90" i="1" s="1"/>
  <c r="I112" i="1"/>
  <c r="K112" i="1" s="1"/>
  <c r="I101" i="1"/>
  <c r="K101" i="1" s="1"/>
  <c r="I129" i="1"/>
  <c r="K129" i="1" s="1"/>
  <c r="I128" i="1"/>
  <c r="K128" i="1" s="1"/>
  <c r="I127" i="1"/>
  <c r="K127" i="1" s="1"/>
  <c r="I126" i="1"/>
  <c r="K126" i="1" s="1"/>
  <c r="I125" i="1"/>
  <c r="K125" i="1" s="1"/>
  <c r="I42" i="1"/>
  <c r="K42" i="1" s="1"/>
  <c r="I41" i="1"/>
  <c r="K41" i="1" s="1"/>
  <c r="I40" i="1"/>
  <c r="K40" i="1" s="1"/>
  <c r="I39" i="1"/>
  <c r="K39" i="1" s="1"/>
  <c r="I104" i="1"/>
  <c r="K104" i="1" s="1"/>
  <c r="I24" i="1"/>
  <c r="K24" i="1" s="1"/>
  <c r="I22" i="1"/>
  <c r="K22" i="1" s="1"/>
  <c r="I21" i="1"/>
  <c r="K21" i="1" s="1"/>
  <c r="I20" i="1"/>
  <c r="K20" i="1" s="1"/>
  <c r="I19" i="1"/>
  <c r="K19" i="1" s="1"/>
  <c r="I88" i="1"/>
  <c r="K88" i="1" s="1"/>
  <c r="I121" i="1"/>
  <c r="K121" i="1" s="1"/>
  <c r="I96" i="1"/>
  <c r="K96" i="1" s="1"/>
  <c r="I12" i="1"/>
  <c r="K12" i="1" s="1"/>
  <c r="I11" i="1"/>
  <c r="K11" i="1" s="1"/>
  <c r="I123" i="1"/>
  <c r="K123" i="1" s="1"/>
  <c r="I95" i="1"/>
  <c r="K95" i="1" s="1"/>
  <c r="I35" i="1"/>
  <c r="K35" i="1" s="1"/>
  <c r="I73" i="1"/>
  <c r="K73" i="1" s="1"/>
  <c r="I110" i="1"/>
  <c r="K110" i="1" s="1"/>
  <c r="I109" i="1"/>
  <c r="K109" i="1" s="1"/>
  <c r="I108" i="1"/>
  <c r="K108" i="1" s="1"/>
  <c r="I34" i="1"/>
  <c r="K34" i="1" s="1"/>
  <c r="I18" i="1"/>
  <c r="K18" i="1" s="1"/>
  <c r="I71" i="1"/>
  <c r="K71" i="1" s="1"/>
  <c r="I70" i="1"/>
  <c r="K70" i="1" s="1"/>
  <c r="I69" i="1"/>
  <c r="K69" i="1" s="1"/>
  <c r="I68" i="1"/>
  <c r="K68" i="1" s="1"/>
  <c r="I67" i="1"/>
  <c r="K67" i="1" s="1"/>
  <c r="I66" i="1"/>
  <c r="K66" i="1" s="1"/>
  <c r="I65" i="1"/>
  <c r="K65" i="1" s="1"/>
  <c r="I64" i="1"/>
  <c r="K64" i="1" s="1"/>
  <c r="I63" i="1"/>
  <c r="K63" i="1" s="1"/>
  <c r="I62" i="1"/>
  <c r="K62" i="1" s="1"/>
  <c r="I86" i="1"/>
  <c r="K86" i="1" s="1"/>
  <c r="I85" i="1"/>
  <c r="K85" i="1" s="1"/>
  <c r="I84" i="1"/>
  <c r="K84" i="1" s="1"/>
  <c r="I83" i="1"/>
  <c r="K83" i="1" s="1"/>
  <c r="I82" i="1"/>
  <c r="K82" i="1" s="1"/>
  <c r="I81" i="1"/>
  <c r="K81" i="1" s="1"/>
  <c r="I80" i="1"/>
  <c r="K80" i="1" s="1"/>
  <c r="I9" i="1"/>
  <c r="K9" i="1" s="1"/>
  <c r="I8" i="1"/>
  <c r="K8" i="1" s="1"/>
  <c r="I33" i="1"/>
  <c r="K33" i="1" s="1"/>
  <c r="I32" i="1"/>
  <c r="K32" i="1" s="1"/>
  <c r="I7" i="1"/>
  <c r="K7" i="1" s="1"/>
  <c r="I6" i="1"/>
  <c r="K6" i="1" s="1"/>
  <c r="I5" i="1"/>
  <c r="K5" i="1" s="1"/>
  <c r="I4" i="1"/>
  <c r="K4" i="1" s="1"/>
  <c r="I61" i="1"/>
  <c r="K61" i="1" s="1"/>
  <c r="I60" i="1"/>
  <c r="K60" i="1" s="1"/>
  <c r="I3" i="1"/>
  <c r="I31" i="1"/>
  <c r="K31" i="1" s="1"/>
  <c r="I48" i="1"/>
  <c r="K48" i="1" s="1"/>
  <c r="I79" i="1"/>
  <c r="K79" i="1" s="1"/>
  <c r="I59" i="1"/>
  <c r="K59" i="1" s="1"/>
  <c r="I58" i="1"/>
  <c r="K58" i="1" s="1"/>
  <c r="I57" i="1"/>
  <c r="K57" i="1" s="1"/>
  <c r="I17" i="1"/>
  <c r="K17" i="1" s="1"/>
  <c r="I119" i="1"/>
  <c r="K119" i="1" s="1"/>
  <c r="I118" i="1"/>
  <c r="K118" i="1" s="1"/>
  <c r="I117" i="1"/>
  <c r="K117" i="1" s="1"/>
  <c r="I77" i="1"/>
  <c r="K77" i="1" s="1"/>
  <c r="I76" i="1"/>
  <c r="K76" i="1" s="1"/>
  <c r="I75" i="1"/>
  <c r="K75" i="1" s="1"/>
  <c r="I74" i="1"/>
  <c r="K74" i="1" s="1"/>
  <c r="I16" i="1"/>
  <c r="K16" i="1" s="1"/>
  <c r="I15" i="1"/>
  <c r="K15" i="1" s="1"/>
  <c r="I14" i="1"/>
  <c r="K14" i="1" s="1"/>
  <c r="I13" i="1"/>
  <c r="K13" i="1" s="1"/>
  <c r="I115" i="1"/>
  <c r="K115" i="1" s="1"/>
  <c r="I114" i="1"/>
  <c r="K114" i="1" s="1"/>
  <c r="I38" i="1"/>
  <c r="K38" i="1" s="1"/>
  <c r="I37" i="1"/>
  <c r="K37" i="1" s="1"/>
  <c r="I36" i="1"/>
  <c r="K36" i="1" s="1"/>
  <c r="I107" i="1"/>
  <c r="K107" i="1" s="1"/>
  <c r="I106" i="1"/>
  <c r="K106" i="1" s="1"/>
  <c r="I105" i="1"/>
  <c r="K105" i="1" s="1"/>
  <c r="I29" i="1"/>
  <c r="K29" i="1" s="1"/>
  <c r="I28" i="1"/>
  <c r="K28" i="1" s="1"/>
  <c r="I27" i="1"/>
  <c r="K27" i="1" s="1"/>
  <c r="I26" i="1"/>
  <c r="K26" i="1" s="1"/>
  <c r="I25" i="1"/>
  <c r="K25" i="1" s="1"/>
  <c r="K3" i="1" l="1"/>
  <c r="K132" i="1" s="1"/>
  <c r="B2" i="4" s="1"/>
  <c r="B6" i="4" s="1"/>
  <c r="I132" i="1"/>
  <c r="H132" i="1"/>
</calcChain>
</file>

<file path=xl/sharedStrings.xml><?xml version="1.0" encoding="utf-8"?>
<sst xmlns="http://schemas.openxmlformats.org/spreadsheetml/2006/main" count="765" uniqueCount="441">
  <si>
    <t>SUBMITTERNAME</t>
  </si>
  <si>
    <t>ADDRESS</t>
  </si>
  <si>
    <t>CITY</t>
  </si>
  <si>
    <t>ZIP</t>
  </si>
  <si>
    <t>COUNTY</t>
  </si>
  <si>
    <t>Frequency</t>
  </si>
  <si>
    <t>Comments</t>
  </si>
  <si>
    <t>Anderson</t>
  </si>
  <si>
    <t>Madison</t>
  </si>
  <si>
    <t>3x weekly</t>
  </si>
  <si>
    <t>ANDERSON - ERSKINE PEDIATRICS</t>
  </si>
  <si>
    <t>Natalie JoAnn Branch- LPN , 2020 Meridian Street</t>
  </si>
  <si>
    <t>Weekly</t>
  </si>
  <si>
    <t>ST. JOHNS CHILDRENS CLINIC</t>
  </si>
  <si>
    <t>15 W 19TH ST</t>
  </si>
  <si>
    <t>ANDERSON</t>
  </si>
  <si>
    <t>ST.VINCENTS MEDICAL GROUP ERSKINE PEDS</t>
  </si>
  <si>
    <t>2020 Meridian St. 320</t>
  </si>
  <si>
    <t>Madison LHD</t>
  </si>
  <si>
    <t>206 E 9th St. #200</t>
  </si>
  <si>
    <t>Daily</t>
  </si>
  <si>
    <t>CHILDREN'S HEALTH CARE</t>
  </si>
  <si>
    <t>26 Six Pine Ranch Rd.</t>
  </si>
  <si>
    <t>Batesville</t>
  </si>
  <si>
    <t>Ripley</t>
  </si>
  <si>
    <t>MONROE COUNTY HEALTH DEPT</t>
  </si>
  <si>
    <t>FUTURES FAMILY PLANNING CLINIC ,119 W. 7TH St. LOWER LEVEL</t>
  </si>
  <si>
    <t>BLOOMINGTON</t>
  </si>
  <si>
    <t>47404</t>
  </si>
  <si>
    <t>Monroe</t>
  </si>
  <si>
    <t>POSITIVE LINK</t>
  </si>
  <si>
    <t>333 E. Miller Drive</t>
  </si>
  <si>
    <t>47401</t>
  </si>
  <si>
    <t>MONROE LHD</t>
  </si>
  <si>
    <t>119 W 7th St.</t>
  </si>
  <si>
    <t>Bloomington</t>
  </si>
  <si>
    <t>MIAMI CORRECTIONAL FACILITY</t>
  </si>
  <si>
    <t>3038 W. 850 S.</t>
  </si>
  <si>
    <t>BUNKER HILL</t>
  </si>
  <si>
    <t>46914-</t>
  </si>
  <si>
    <t>Miami</t>
  </si>
  <si>
    <t>WABASH VALLEY CORR FACILITY</t>
  </si>
  <si>
    <t>6908 S OLD US HWY 41</t>
  </si>
  <si>
    <t>CARLISLE</t>
  </si>
  <si>
    <t>47838-</t>
  </si>
  <si>
    <t>Sullivan</t>
  </si>
  <si>
    <t>Integrative Medicine, Laser and Aesthetics</t>
  </si>
  <si>
    <t>3965 W. 106th Street</t>
  </si>
  <si>
    <t>Carmel</t>
  </si>
  <si>
    <t>Hamilton</t>
  </si>
  <si>
    <t>Little Village Pediatrics</t>
  </si>
  <si>
    <t>12740 Meeting House Road</t>
  </si>
  <si>
    <t>Clarksville WWTP</t>
  </si>
  <si>
    <t xml:space="preserve">1 Leuthart Dr. </t>
  </si>
  <si>
    <t>Clarksville</t>
  </si>
  <si>
    <t>Clark</t>
  </si>
  <si>
    <t>M,W Pickup</t>
  </si>
  <si>
    <t>COLUMBUS REGIONAL HOSPITAL</t>
  </si>
  <si>
    <t>2400 E 17th St</t>
  </si>
  <si>
    <t>Columbus</t>
  </si>
  <si>
    <t>Bartholomew</t>
  </si>
  <si>
    <t>NORTHSIDE PEDIATRICS</t>
  </si>
  <si>
    <t>4225 Vickers Dr</t>
  </si>
  <si>
    <t>Bartholomew LHD</t>
  </si>
  <si>
    <t>2675 Fox Pointe Dr. B</t>
  </si>
  <si>
    <t>REID HEALTH PHYSICIAN ASSOCIATES</t>
  </si>
  <si>
    <t>2025 Virginia Ave</t>
  </si>
  <si>
    <t>Connersville</t>
  </si>
  <si>
    <t>WHITEWATER VALLEY PRIMARY CARE REID HEALTH</t>
  </si>
  <si>
    <t>1473 IN State Road 44 Suite 5</t>
  </si>
  <si>
    <t>Fayette LHD</t>
  </si>
  <si>
    <t>401 N Central Ave</t>
  </si>
  <si>
    <t>Fayette County Connection Cafe</t>
  </si>
  <si>
    <t>635 N Central Ave</t>
  </si>
  <si>
    <t>Wabash College Student Health Center</t>
  </si>
  <si>
    <t>P.O Box 352</t>
  </si>
  <si>
    <t>Crawfordsville</t>
  </si>
  <si>
    <t>Montgomery</t>
  </si>
  <si>
    <t>Lake</t>
  </si>
  <si>
    <t>HENDRICKS COUNTY HEALTH DEPARTMENT</t>
  </si>
  <si>
    <t>355 S. Washington Street, 211</t>
  </si>
  <si>
    <t>Danville</t>
  </si>
  <si>
    <t>46122</t>
  </si>
  <si>
    <t>Hendricks</t>
  </si>
  <si>
    <t>Hendricks LHD</t>
  </si>
  <si>
    <t>355 S Washington St. #210</t>
  </si>
  <si>
    <t>FAMILY HEALTH CLINIC</t>
  </si>
  <si>
    <t>901 PRINCE WILLIAM RD</t>
  </si>
  <si>
    <t>DELPHI</t>
  </si>
  <si>
    <t>Carroll</t>
  </si>
  <si>
    <t>Johnson</t>
  </si>
  <si>
    <t>ELKHART COUNTY HEALTH DEPT</t>
  </si>
  <si>
    <t>COMMUNITY HEALTH NURSING</t>
  </si>
  <si>
    <t>ELKHART</t>
  </si>
  <si>
    <t>46516-2116</t>
  </si>
  <si>
    <t>Elkhart</t>
  </si>
  <si>
    <t>ST. VINCENT MEDICAL GROUP ELWOOD PEDS</t>
  </si>
  <si>
    <t>226 south Anderson St.</t>
  </si>
  <si>
    <t>Elwood</t>
  </si>
  <si>
    <t>EVANSVILLE ANIMAL CONTROL</t>
  </si>
  <si>
    <t>815 UHLHORN ST</t>
  </si>
  <si>
    <t>EVANSVILLE</t>
  </si>
  <si>
    <t>47710-2729</t>
  </si>
  <si>
    <t>Vanderburgh</t>
  </si>
  <si>
    <t>DEACONESS HOSPITAL</t>
  </si>
  <si>
    <t>600 Mary Street</t>
  </si>
  <si>
    <t>Evansville</t>
  </si>
  <si>
    <t>47747</t>
  </si>
  <si>
    <t>VANDERBURGH CO. HEALTH DEPT.</t>
  </si>
  <si>
    <t>OAK PARK PROFESSIONAL BUILDING</t>
  </si>
  <si>
    <t>47713-</t>
  </si>
  <si>
    <t>AIDS RESOURCE GROUP</t>
  </si>
  <si>
    <t>201 NW FOURTH ST</t>
  </si>
  <si>
    <t>47708-</t>
  </si>
  <si>
    <t>VANDERBURGH LHD</t>
  </si>
  <si>
    <t>420 Mulberry St</t>
  </si>
  <si>
    <t>FORT WAYNE ANIMAL CARE &amp; CONTROL</t>
  </si>
  <si>
    <t>3020 HILLEGAS RD</t>
  </si>
  <si>
    <t>FORT WAYNE</t>
  </si>
  <si>
    <t>46808</t>
  </si>
  <si>
    <t>Allen</t>
  </si>
  <si>
    <t>ALLEN COUNTY HEALTH DEPT</t>
  </si>
  <si>
    <t>Fort Wayne-Allen County Medical Annex</t>
  </si>
  <si>
    <t>46803</t>
  </si>
  <si>
    <t>POSITIVE RESOURCE CONNECTION</t>
  </si>
  <si>
    <t>525 OXFORD STREET</t>
  </si>
  <si>
    <t>46806</t>
  </si>
  <si>
    <t>PARKVIEW REGIONAL MEDICAL CENTER</t>
  </si>
  <si>
    <t>11109 Parkview Plaza Drive</t>
  </si>
  <si>
    <t>Ft. Wayne</t>
  </si>
  <si>
    <t>46825</t>
  </si>
  <si>
    <t>GARY HEALTH DEPT</t>
  </si>
  <si>
    <t>1145 WEST 5th Ave</t>
  </si>
  <si>
    <t>GARY</t>
  </si>
  <si>
    <t>46406-</t>
  </si>
  <si>
    <t>Goshen WWTP</t>
  </si>
  <si>
    <t>1000 West Wilden Ave</t>
  </si>
  <si>
    <t>Goshen</t>
  </si>
  <si>
    <t>MAPLE CITY HEALTH CARE</t>
  </si>
  <si>
    <t>213 Middlebury</t>
  </si>
  <si>
    <t>GOSHEN</t>
  </si>
  <si>
    <t>VISTA COMMUNITY HEALTH CENTER</t>
  </si>
  <si>
    <t>808 N. 3rd St.</t>
  </si>
  <si>
    <t>PUTNAMVILLE CORRECTIONAL FACILITY</t>
  </si>
  <si>
    <t>1946 W US 40</t>
  </si>
  <si>
    <t>GREENCASTLE</t>
  </si>
  <si>
    <t>46135-9275</t>
  </si>
  <si>
    <t>Putnam</t>
  </si>
  <si>
    <t>PEDIATRIC ASSOCIATES OF GREENWOOD</t>
  </si>
  <si>
    <t>900 AVERITT RD</t>
  </si>
  <si>
    <t>GREENWOOD</t>
  </si>
  <si>
    <t>STONES CROSSING PEDIATRICS</t>
  </si>
  <si>
    <t>1703 W Stones Crossing, Suite 330</t>
  </si>
  <si>
    <t>Greenwood</t>
  </si>
  <si>
    <t>Alverno</t>
  </si>
  <si>
    <t xml:space="preserve">2434 Interstate Plaza Dr </t>
  </si>
  <si>
    <t>Hammond</t>
  </si>
  <si>
    <t>Reliant Healthcare</t>
  </si>
  <si>
    <t>124 N. Jefferson Street</t>
  </si>
  <si>
    <t>Hartford City</t>
  </si>
  <si>
    <t>Blackford</t>
  </si>
  <si>
    <t>Huntington LHD</t>
  </si>
  <si>
    <t>1350 S Jefferson St.</t>
  </si>
  <si>
    <t>Huntington</t>
  </si>
  <si>
    <t>Indianapolis</t>
  </si>
  <si>
    <t>Marion</t>
  </si>
  <si>
    <t>INDIANAPOLIS ANIMAL CARE SERVICES</t>
  </si>
  <si>
    <t>2600 S. Harding St.</t>
  </si>
  <si>
    <t>46221</t>
  </si>
  <si>
    <t>INDIANAPOLIS</t>
  </si>
  <si>
    <t>46219</t>
  </si>
  <si>
    <t>MCPHD-TB GENERAL</t>
  </si>
  <si>
    <t>6042 E 21st St</t>
  </si>
  <si>
    <t>MARION COUNTY HEALTH DEPT (BELL FLOWER CLINIC)</t>
  </si>
  <si>
    <t>1101 W 10TH ST 2ND FLOOR</t>
  </si>
  <si>
    <t>46202-4800</t>
  </si>
  <si>
    <t xml:space="preserve">Speedway WWTP </t>
  </si>
  <si>
    <t>4251 W Vermont St</t>
  </si>
  <si>
    <t>COUNTY LINE PEDIATRICS</t>
  </si>
  <si>
    <t>8325 S. Emerson Suite B1</t>
  </si>
  <si>
    <t>BROAD RIPPLE PEDIATRICS</t>
  </si>
  <si>
    <t>6527 Carrolton Ave</t>
  </si>
  <si>
    <t>FRANCISCAN FAMILY MEDICINE CENTER</t>
  </si>
  <si>
    <t>5230 East Stop 11 Rd Ste 250</t>
  </si>
  <si>
    <t>SOUTHPOINTE PEDIATRICS</t>
  </si>
  <si>
    <t>8851 Southpointe Drive</t>
  </si>
  <si>
    <t>INDIANA WOMEN'S PRISON</t>
  </si>
  <si>
    <t>401 N RANDOLPH ST</t>
  </si>
  <si>
    <t>46201-3099</t>
  </si>
  <si>
    <t>INDIANAPOLIS URBAN LEAGUE</t>
  </si>
  <si>
    <t>777 INDIANA AVENUE</t>
  </si>
  <si>
    <t>46202-</t>
  </si>
  <si>
    <t>Jasper</t>
  </si>
  <si>
    <t>Jeffersonville Pediatrics - Clark Medical Group</t>
  </si>
  <si>
    <t>207 Sparks Ave Suite 403</t>
  </si>
  <si>
    <t>Jeffersonville</t>
  </si>
  <si>
    <t>CLARK COUNTY HEALTH DEPT. STD</t>
  </si>
  <si>
    <t>1201 Wall Street</t>
  </si>
  <si>
    <t>JEFFERSONVILLE</t>
  </si>
  <si>
    <t>47130-3739</t>
  </si>
  <si>
    <t>City of Kendallville WWTP</t>
  </si>
  <si>
    <t>501 W. Wayne St.</t>
  </si>
  <si>
    <t>Kendallville</t>
  </si>
  <si>
    <t>Noble</t>
  </si>
  <si>
    <t>HEALTHY HORIZONS PEDIATRICS KOKOMO</t>
  </si>
  <si>
    <t>419 E. Lincoln Rd.</t>
  </si>
  <si>
    <t>Kokomo</t>
  </si>
  <si>
    <t>Howard</t>
  </si>
  <si>
    <t>TIPPECANOE COUNTY  HEALTH DEPT</t>
  </si>
  <si>
    <t>629 N. 6TH STREET</t>
  </si>
  <si>
    <t>LAFAYETTE</t>
  </si>
  <si>
    <t>47901-1211</t>
  </si>
  <si>
    <t>Tippecanoe</t>
  </si>
  <si>
    <t>HEALTHY HORIZONS PEDIATRICS LAFAYETTE</t>
  </si>
  <si>
    <t>3741 Rome Dr, Ste. B</t>
  </si>
  <si>
    <t>Lafayette</t>
  </si>
  <si>
    <t>Tippecanoe LHD</t>
  </si>
  <si>
    <t>1950 S 18th St.</t>
  </si>
  <si>
    <t xml:space="preserve">LaGrange WWTP </t>
  </si>
  <si>
    <t>9650 E 275 S</t>
  </si>
  <si>
    <t>LaGrange</t>
  </si>
  <si>
    <t>LaGrange LHD</t>
  </si>
  <si>
    <t>304 N 00EW #1</t>
  </si>
  <si>
    <t>CAMP SUMMIT</t>
  </si>
  <si>
    <t>2407 N 500 W</t>
  </si>
  <si>
    <t>LAPORTE</t>
  </si>
  <si>
    <t>46350-</t>
  </si>
  <si>
    <t>La Porte</t>
  </si>
  <si>
    <t>LaPorte LHD</t>
  </si>
  <si>
    <t>809 State St Suite 401A</t>
  </si>
  <si>
    <t>Riggs Health Boone County</t>
  </si>
  <si>
    <t>416 W. Camp Street</t>
  </si>
  <si>
    <t>Lebanon</t>
  </si>
  <si>
    <t>Boone</t>
  </si>
  <si>
    <t>LOGANSPORT JUVENILE CORRECTION</t>
  </si>
  <si>
    <t>729 HIGH STREET</t>
  </si>
  <si>
    <t>LOGANSPORT</t>
  </si>
  <si>
    <t>46947-</t>
  </si>
  <si>
    <t>Cass</t>
  </si>
  <si>
    <t>AREA FIVE AGENCY HEAD START</t>
  </si>
  <si>
    <t>1801 Smith St.</t>
  </si>
  <si>
    <t>Indiana Wesleyan University Health Center</t>
  </si>
  <si>
    <t>4201 S Washington St</t>
  </si>
  <si>
    <t>Grant</t>
  </si>
  <si>
    <t>INDIANA STATE PRISON</t>
  </si>
  <si>
    <t>1 PARK ROW</t>
  </si>
  <si>
    <t>MICHGAN CITY</t>
  </si>
  <si>
    <t>46360-0041</t>
  </si>
  <si>
    <t>OLIVE STREET HEALTH CENTER</t>
  </si>
  <si>
    <t>413 W McKinley Ave</t>
  </si>
  <si>
    <t>Mishawaka</t>
  </si>
  <si>
    <t>46545</t>
  </si>
  <si>
    <t>St Joseph</t>
  </si>
  <si>
    <t>FAMILY HEALTH CLINIC OF MONON</t>
  </si>
  <si>
    <t>PO BOX 715</t>
  </si>
  <si>
    <t>MONON</t>
  </si>
  <si>
    <t>White</t>
  </si>
  <si>
    <t>HEARTLAND CROSSING PEDIATRICS</t>
  </si>
  <si>
    <t xml:space="preserve">1001 Hadley Rd Ste LL050 </t>
  </si>
  <si>
    <t>Mooresville</t>
  </si>
  <si>
    <t>Morgan</t>
  </si>
  <si>
    <t>ALL IN PEDIATRICS-NEW ALBANY</t>
  </si>
  <si>
    <t>2305 Green Valley Road</t>
  </si>
  <si>
    <t>New Albany</t>
  </si>
  <si>
    <t>Floyd</t>
  </si>
  <si>
    <t>Floyd LHD</t>
  </si>
  <si>
    <t>1917 Bono Rd</t>
  </si>
  <si>
    <t>GROWING KIDS PEDIATRIC</t>
  </si>
  <si>
    <t>3321 Dallard Lane</t>
  </si>
  <si>
    <t>NEW CASTLE CORRECTIONAL FACILITY</t>
  </si>
  <si>
    <t>1000 VAN NUYS RD</t>
  </si>
  <si>
    <t>NEW CASTLE</t>
  </si>
  <si>
    <t>47362-</t>
  </si>
  <si>
    <t>Henry</t>
  </si>
  <si>
    <t>St. Joseph</t>
  </si>
  <si>
    <t>CORRECTIONAL INDUSTRIAL FACILITY</t>
  </si>
  <si>
    <t>5124 W. REFORMATORY RD</t>
  </si>
  <si>
    <t>PENDLETON</t>
  </si>
  <si>
    <t>46064-0600</t>
  </si>
  <si>
    <t>PENDLETON JUVENILE CORRECTIONAL FACILITY</t>
  </si>
  <si>
    <t>9310 S. St. Rd. 67</t>
  </si>
  <si>
    <t>46064-</t>
  </si>
  <si>
    <t>PLAINFIELD CORRECTION FACILITY (IYC)</t>
  </si>
  <si>
    <t>727 MOON RD</t>
  </si>
  <si>
    <t>PLAINFIELD</t>
  </si>
  <si>
    <t>46168-</t>
  </si>
  <si>
    <t>Marshall LHD</t>
  </si>
  <si>
    <t>510 W Adams St.</t>
  </si>
  <si>
    <t>Plymouth</t>
  </si>
  <si>
    <t>Marshall</t>
  </si>
  <si>
    <t>City of Rensselaer WWTP</t>
  </si>
  <si>
    <t>1750 W. Daugherty Rd.</t>
  </si>
  <si>
    <t>Rensselaer</t>
  </si>
  <si>
    <t>Well Care Community Health</t>
  </si>
  <si>
    <t>203 E Main Street</t>
  </si>
  <si>
    <t>Richmond</t>
  </si>
  <si>
    <t>Wayne</t>
  </si>
  <si>
    <t>PEDIATRIC &amp; INTERNAL MEDICINE</t>
  </si>
  <si>
    <t>1434 CHESTER BLVD</t>
  </si>
  <si>
    <t>RICHMOND</t>
  </si>
  <si>
    <t>NEIGHBORHOOD HEALTH CENTER</t>
  </si>
  <si>
    <t>101 South 10th Street</t>
  </si>
  <si>
    <t>REID FAMILY HEALTH CENTER</t>
  </si>
  <si>
    <t>1250 Chester Blvd.</t>
  </si>
  <si>
    <t>Wayne LHD</t>
  </si>
  <si>
    <t>100 S 5th St.</t>
  </si>
  <si>
    <t>WOODLAWN HOSPITAL</t>
  </si>
  <si>
    <t>1400 E. 9th St.</t>
  </si>
  <si>
    <t>Rochester</t>
  </si>
  <si>
    <t>Fulton</t>
  </si>
  <si>
    <t>ROCKVILLE CORRECTIONS FACILITY</t>
  </si>
  <si>
    <t>811 WEST 50 NORTH</t>
  </si>
  <si>
    <t>ROCKVILLE</t>
  </si>
  <si>
    <t>47872-</t>
  </si>
  <si>
    <t>Parke</t>
  </si>
  <si>
    <t>Rushville City Utilities WWTP</t>
  </si>
  <si>
    <t>300 S McFarland St</t>
  </si>
  <si>
    <t>Rushville</t>
  </si>
  <si>
    <t>Rush</t>
  </si>
  <si>
    <t>St. Mary of the Woods Health Clinic</t>
  </si>
  <si>
    <t>1 St. Mary of the Woods Coll</t>
  </si>
  <si>
    <t>Saint Mary of the Woods</t>
  </si>
  <si>
    <t>Vigo</t>
  </si>
  <si>
    <t>ALL IN PEDIATRICS-SALEM</t>
  </si>
  <si>
    <t>1025 N Jim Day Road</t>
  </si>
  <si>
    <t>Salem</t>
  </si>
  <si>
    <t>Washington</t>
  </si>
  <si>
    <t>IU South Bend Health &amp; Wellness Center</t>
  </si>
  <si>
    <t>1960 Northside Blvd.</t>
  </si>
  <si>
    <t>South Bend</t>
  </si>
  <si>
    <t>SOUTH BEND ANIMAL CARE &amp; CONTROL</t>
  </si>
  <si>
    <t>521 Eclipse Place</t>
  </si>
  <si>
    <t>SOUTH BEND</t>
  </si>
  <si>
    <t>46628</t>
  </si>
  <si>
    <t>ST. JOSEPH CO HEALTH DEPT</t>
  </si>
  <si>
    <t>CO CITY BUILDING 9TH FLOOR</t>
  </si>
  <si>
    <t>46601-1870</t>
  </si>
  <si>
    <t>AIDS MINISTRIES / AIDS ASSIST</t>
  </si>
  <si>
    <t>PO BOX 11582</t>
  </si>
  <si>
    <t>46634-</t>
  </si>
  <si>
    <t>St. Joseph LHD</t>
  </si>
  <si>
    <t>227 W Jefferson Blvd #825</t>
  </si>
  <si>
    <t>BRANCHVILLE CORRECTIONAL FACILITY</t>
  </si>
  <si>
    <t>21390 Old State Road 37 North</t>
  </si>
  <si>
    <t>TELL CITY</t>
  </si>
  <si>
    <t>47586-0500</t>
  </si>
  <si>
    <t>Perry</t>
  </si>
  <si>
    <t>UAP/ ISU Student Health Center</t>
  </si>
  <si>
    <t>567 N 5th St</t>
  </si>
  <si>
    <t>Terre Haute</t>
  </si>
  <si>
    <t>Rose Hulman Institute of Technology Student Health</t>
  </si>
  <si>
    <t>5500 S Wabash Ave CM8</t>
  </si>
  <si>
    <t>Vigo LHD</t>
  </si>
  <si>
    <t>147 Oak St.</t>
  </si>
  <si>
    <t>Valparaiso University Health Center</t>
  </si>
  <si>
    <t>55 University Drive suite 102</t>
  </si>
  <si>
    <t>Valparaiso</t>
  </si>
  <si>
    <t>Porter</t>
  </si>
  <si>
    <t>PORTER CO HEALTH DEPT VALPARAISO</t>
  </si>
  <si>
    <t>155 INDIANA AVENUE Suite 104</t>
  </si>
  <si>
    <t>VALPARAISO</t>
  </si>
  <si>
    <t>46383-5502</t>
  </si>
  <si>
    <t>Valparaiso City Utilities WWTP</t>
  </si>
  <si>
    <t>1251 Joliet Rd.</t>
  </si>
  <si>
    <t>Switzerland Co Nurse Managed Clinic</t>
  </si>
  <si>
    <t>1190 W Main St Suite 300</t>
  </si>
  <si>
    <t>Vevay</t>
  </si>
  <si>
    <t>Switzerland</t>
  </si>
  <si>
    <t>ANIMAL DISEASE DIAGNOSTIC LAB</t>
  </si>
  <si>
    <t>406 W. UNIVERSITY ST</t>
  </si>
  <si>
    <t>WEST LAFAYETTE</t>
  </si>
  <si>
    <t>47907-2065</t>
  </si>
  <si>
    <t>WESTVILLE CORRECTIONAL FACILITY</t>
  </si>
  <si>
    <t>PO BOX 473</t>
  </si>
  <si>
    <t>WESTVILLE</t>
  </si>
  <si>
    <t>46391-0473</t>
  </si>
  <si>
    <t>FAMILY HEALTH CLINIC OF WOLCOTT</t>
  </si>
  <si>
    <t>128 West Market St.</t>
  </si>
  <si>
    <t>Wolcott</t>
  </si>
  <si>
    <t>Peppermint Pediatrics</t>
  </si>
  <si>
    <t>4444 W. 126th Street</t>
  </si>
  <si>
    <t>Zionsville</t>
  </si>
  <si>
    <t>Allen LHD</t>
  </si>
  <si>
    <t>Region / County</t>
  </si>
  <si>
    <t>Northern</t>
  </si>
  <si>
    <t>Central</t>
  </si>
  <si>
    <t>Southern</t>
  </si>
  <si>
    <t>Total from IDOHL</t>
  </si>
  <si>
    <t>Total from DEP</t>
  </si>
  <si>
    <t>Total Bid Amount</t>
  </si>
  <si>
    <t>Only during flu season (Week 40 - Week 20 or a total of 33 weeks) 
no p/u's during the other 19 weeks of the year</t>
  </si>
  <si>
    <t>Fayette</t>
  </si>
  <si>
    <t>Cost Proposal - Attachment D</t>
  </si>
  <si>
    <t xml:space="preserve">INSTRUCTIONS </t>
  </si>
  <si>
    <t xml:space="preserve">Laboratory Courier Services RFP 24-76020 </t>
  </si>
  <si>
    <r>
      <t xml:space="preserve">Please populate the </t>
    </r>
    <r>
      <rPr>
        <b/>
        <sz val="12"/>
        <color indexed="8"/>
        <rFont val="Calibri"/>
        <family val="2"/>
      </rPr>
      <t xml:space="preserve">YELLOW SHADED CELLS </t>
    </r>
    <r>
      <rPr>
        <sz val="12"/>
        <color indexed="8"/>
        <rFont val="Calibri"/>
        <family val="2"/>
      </rPr>
      <t xml:space="preserve">in the IDOHL and DEP worksheets.  Note that the blue cells will populate automatically.  Please submit a working Excel file with your proposal.  Please note that the Cost Proposal must be submitted in the original format.  Any attempt to manipulate the format of the Cost Proposal document, attach caveats to pricing, or submit pricing that deviates from the current format will put your proposal at risk of disqualification.  </t>
    </r>
  </si>
  <si>
    <t>subtotal of weekly p/u's</t>
  </si>
  <si>
    <t>estimated annual by location</t>
  </si>
  <si>
    <t>Estimated Annual Quantity</t>
  </si>
  <si>
    <t>Annual Total</t>
  </si>
  <si>
    <t>Annual Estimated Proposed Cost DEP</t>
  </si>
  <si>
    <t>region subtotal</t>
  </si>
  <si>
    <t>Posey</t>
  </si>
  <si>
    <t>Mount Vernon</t>
  </si>
  <si>
    <t>305 Mill St</t>
  </si>
  <si>
    <t>Posey County EMS</t>
  </si>
  <si>
    <t>Jefferson LHD</t>
  </si>
  <si>
    <t>715 Green Rd</t>
  </si>
  <si>
    <t>Jefferson</t>
  </si>
  <si>
    <t>Allen SSP</t>
  </si>
  <si>
    <t>4813 New Haven Avenue</t>
  </si>
  <si>
    <t>Fort Wayne</t>
  </si>
  <si>
    <t>Clark SSP</t>
  </si>
  <si>
    <t>Fayette SSP</t>
  </si>
  <si>
    <t>635 N. Central Ave</t>
  </si>
  <si>
    <t>Madison SSP</t>
  </si>
  <si>
    <t>2009 Brown Street, #2</t>
  </si>
  <si>
    <t>Monroe SSP</t>
  </si>
  <si>
    <t>119 W 7th St</t>
  </si>
  <si>
    <t>Tippecanoe SSP</t>
  </si>
  <si>
    <t>1950 South 18th St</t>
  </si>
  <si>
    <t>Wayne SSP</t>
  </si>
  <si>
    <t>101 South 5th St</t>
  </si>
  <si>
    <t>Indy EMS - Wheeler Mission</t>
  </si>
  <si>
    <t>520 E Market</t>
  </si>
  <si>
    <t>Scott Township Fire &amp; EMS</t>
  </si>
  <si>
    <t>1540 E Baseline Rd</t>
  </si>
  <si>
    <t>Putnam LHD</t>
  </si>
  <si>
    <t>1542 S. Bloomington St</t>
  </si>
  <si>
    <t>Greencastle</t>
  </si>
  <si>
    <t>Montgomery LHD</t>
  </si>
  <si>
    <t>1580 Constitution Row Suite G</t>
  </si>
  <si>
    <t>Pickup must be from 1 - 5 (needles in biohazard boxes for Opioid Surveillance)</t>
  </si>
  <si>
    <t>Pickup must be from 11 - 5 (needles in biohazard boxes for Opioid Surveillance)</t>
  </si>
  <si>
    <t>Pickup must be from 9 - 3 (needles in biohazard boxes for Opioid Surveillance)</t>
  </si>
  <si>
    <t>(needles in biohazard boxes for Opioid Surveillance)</t>
  </si>
  <si>
    <t>Pickup must be from 9 - 3, Thursday or Friday (needles in biohazard boxes for Opioid Surveillance)</t>
  </si>
  <si>
    <t>Pickup must be from 10 - 2 (needles in biohazard boxes for Opioid Surveillance)</t>
  </si>
  <si>
    <r>
      <t>The Respondent must provide pricing which shall be fixed annually and is presented in a per pick-up/drop-off site format. All necessary extras</t>
    </r>
    <r>
      <rPr>
        <sz val="12"/>
        <rFont val="Calibri"/>
        <family val="2"/>
      </rPr>
      <t xml:space="preserve"> must</t>
    </r>
    <r>
      <rPr>
        <sz val="12"/>
        <color indexed="8"/>
        <rFont val="Calibri"/>
        <family val="2"/>
      </rPr>
      <t xml:space="preserve"> be included in the </t>
    </r>
    <r>
      <rPr>
        <sz val="12"/>
        <rFont val="Calibri"/>
        <family val="2"/>
      </rPr>
      <t xml:space="preserve">Respondent's </t>
    </r>
    <r>
      <rPr>
        <sz val="12"/>
        <color indexed="8"/>
        <rFont val="Calibri"/>
        <family val="2"/>
      </rPr>
      <t xml:space="preserve">bid price, including any fuel surcharges or volume-based fluctuations. Pricing charged for a pick-up/drop-off site will be based on usage.
</t>
    </r>
  </si>
  <si>
    <t xml:space="preserve">Each Respondent will be scored on the Total Bid Amount; specifically Cell B6 in the Summary Total Bid Amount worksheet.  This figure should also be used when completing the Minority and Women Business Subcontractor Commitment Form (Attachment A), the Indiana Veteran Owned Small Business Subcontractor Commitment Form (Attachment A1), and the Indiana Economic Impact Form (Attachment C).  </t>
  </si>
  <si>
    <t>Individual Trip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</si>
</sst>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2" x14ac:knownFonts="1">
    <font>
      <sz val="11"/>
      <color theme="1"/>
      <name val="Calibri"/>
      <family val="2"/>
      <scheme val="minor"/>
    </font>
    <font>
      <b/>
      <sz val="11"/>
      <color rgb="FF000000"/>
      <name val="Calibri"/>
      <family val="2"/>
    </font>
    <font>
      <sz val="11"/>
      <color rgb="FF000000"/>
      <name val="Calibri"/>
      <family val="2"/>
    </font>
    <font>
      <sz val="11"/>
      <color theme="1"/>
      <name val="Calibri"/>
      <family val="2"/>
    </font>
    <font>
      <sz val="11"/>
      <color rgb="FFFF0000"/>
      <name val="Calibri"/>
      <family val="2"/>
      <scheme val="minor"/>
    </font>
    <font>
      <b/>
      <sz val="11"/>
      <color theme="1"/>
      <name val="Calibri"/>
      <family val="2"/>
      <scheme val="minor"/>
    </font>
    <font>
      <u/>
      <sz val="11"/>
      <color theme="1"/>
      <name val="Calibri"/>
      <family val="2"/>
      <scheme val="minor"/>
    </font>
    <font>
      <sz val="11"/>
      <color rgb="FF00B050"/>
      <name val="Calibri"/>
      <family val="2"/>
      <scheme val="minor"/>
    </font>
    <font>
      <sz val="11"/>
      <color rgb="FF4D5156"/>
      <name val="Calibri"/>
      <family val="2"/>
      <scheme val="minor"/>
    </font>
    <font>
      <sz val="12"/>
      <name val="Garamond"/>
      <family val="1"/>
    </font>
    <font>
      <b/>
      <sz val="14"/>
      <color theme="1"/>
      <name val="Calibri"/>
      <family val="2"/>
    </font>
    <font>
      <b/>
      <sz val="12"/>
      <color rgb="FFFF0000"/>
      <name val="Calibri"/>
      <family val="2"/>
    </font>
    <font>
      <b/>
      <sz val="14"/>
      <name val="Calibri"/>
      <family val="2"/>
    </font>
    <font>
      <sz val="12"/>
      <name val="Calibri"/>
      <family val="2"/>
    </font>
    <font>
      <b/>
      <sz val="12"/>
      <name val="Calibri"/>
      <family val="2"/>
    </font>
    <font>
      <b/>
      <sz val="14"/>
      <name val="Garamond"/>
      <family val="1"/>
    </font>
    <font>
      <sz val="12"/>
      <color indexed="8"/>
      <name val="Calibri"/>
      <family val="2"/>
    </font>
    <font>
      <b/>
      <sz val="12"/>
      <color indexed="8"/>
      <name val="Calibri"/>
      <family val="2"/>
    </font>
    <font>
      <sz val="10"/>
      <name val="Calibri"/>
      <family val="2"/>
    </font>
    <font>
      <b/>
      <u/>
      <sz val="11"/>
      <color theme="1"/>
      <name val="Calibri"/>
      <family val="2"/>
      <scheme val="minor"/>
    </font>
    <font>
      <sz val="11"/>
      <color rgb="FF444444"/>
      <name val="Calibri"/>
      <family val="2"/>
      <scheme val="minor"/>
    </font>
    <font>
      <sz val="11"/>
      <color rgb="FF000000"/>
      <name val="Calibri"/>
      <family val="2"/>
      <scheme val="minor"/>
    </font>
  </fonts>
  <fills count="7">
    <fill>
      <patternFill patternType="none"/>
    </fill>
    <fill>
      <patternFill patternType="gray125"/>
    </fill>
    <fill>
      <patternFill patternType="solid">
        <fgColor rgb="FFFF0000"/>
        <bgColor indexed="64"/>
      </patternFill>
    </fill>
    <fill>
      <patternFill patternType="solid">
        <fgColor theme="4" tint="0.59999389629810485"/>
        <bgColor indexed="64"/>
      </patternFill>
    </fill>
    <fill>
      <patternFill patternType="solid">
        <fgColor indexed="9"/>
        <bgColor indexed="64"/>
      </patternFill>
    </fill>
    <fill>
      <patternFill patternType="solid">
        <fgColor rgb="FFFFFF99"/>
        <bgColor indexed="64"/>
      </patternFill>
    </fill>
    <fill>
      <patternFill patternType="solid">
        <fgColor rgb="FFFFFF66"/>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9">
    <xf numFmtId="0" fontId="0" fillId="0" borderId="0" xfId="0"/>
    <xf numFmtId="0" fontId="0" fillId="0" borderId="0" xfId="0" applyAlignment="1">
      <alignment horizontal="center"/>
    </xf>
    <xf numFmtId="0" fontId="0" fillId="2" borderId="0" xfId="0" applyFill="1"/>
    <xf numFmtId="0" fontId="5" fillId="0" borderId="0" xfId="0" applyFont="1" applyAlignment="1">
      <alignment horizontal="center"/>
    </xf>
    <xf numFmtId="0" fontId="6" fillId="0" borderId="0" xfId="0" applyFont="1" applyAlignment="1">
      <alignment horizontal="center" wrapText="1"/>
    </xf>
    <xf numFmtId="0" fontId="0" fillId="0" borderId="1" xfId="0" applyBorder="1"/>
    <xf numFmtId="0" fontId="2" fillId="0" borderId="1" xfId="0" applyFont="1" applyBorder="1" applyAlignment="1">
      <alignment vertical="center"/>
    </xf>
    <xf numFmtId="0" fontId="7" fillId="0" borderId="1" xfId="0" applyFont="1" applyBorder="1" applyAlignment="1">
      <alignment wrapText="1"/>
    </xf>
    <xf numFmtId="0" fontId="0" fillId="0" borderId="1" xfId="0" applyBorder="1" applyAlignment="1">
      <alignment horizontal="center"/>
    </xf>
    <xf numFmtId="0" fontId="3" fillId="0" borderId="1" xfId="0" applyFont="1" applyBorder="1"/>
    <xf numFmtId="0" fontId="1" fillId="0" borderId="0" xfId="0" applyFont="1" applyAlignment="1">
      <alignment vertical="center"/>
    </xf>
    <xf numFmtId="0" fontId="0" fillId="3" borderId="0" xfId="0" applyFill="1" applyAlignment="1">
      <alignment horizontal="center"/>
    </xf>
    <xf numFmtId="0" fontId="9" fillId="0" borderId="0" xfId="0" applyFont="1"/>
    <xf numFmtId="0" fontId="10" fillId="4" borderId="0" xfId="0" applyFont="1" applyFill="1" applyAlignment="1" applyProtection="1">
      <alignment horizontal="left"/>
      <protection hidden="1"/>
    </xf>
    <xf numFmtId="0" fontId="11" fillId="4" borderId="0" xfId="0" applyFont="1" applyFill="1" applyProtection="1">
      <protection hidden="1"/>
    </xf>
    <xf numFmtId="0" fontId="12" fillId="4" borderId="0" xfId="0" applyFont="1" applyFill="1" applyAlignment="1" applyProtection="1">
      <alignment horizontal="left"/>
      <protection hidden="1"/>
    </xf>
    <xf numFmtId="0" fontId="13" fillId="4" borderId="0" xfId="0" applyFont="1" applyFill="1" applyProtection="1">
      <protection hidden="1"/>
    </xf>
    <xf numFmtId="0" fontId="14" fillId="4" borderId="0" xfId="0" applyFont="1" applyFill="1" applyAlignment="1" applyProtection="1">
      <alignment horizontal="left"/>
      <protection hidden="1"/>
    </xf>
    <xf numFmtId="0" fontId="15" fillId="4" borderId="0" xfId="0" applyFont="1" applyFill="1" applyProtection="1">
      <protection hidden="1"/>
    </xf>
    <xf numFmtId="0" fontId="16" fillId="5" borderId="1" xfId="0" applyFont="1" applyFill="1" applyBorder="1" applyAlignment="1">
      <alignment vertical="center" wrapText="1"/>
    </xf>
    <xf numFmtId="0" fontId="18" fillId="4" borderId="0" xfId="0" applyFont="1" applyFill="1" applyProtection="1">
      <protection hidden="1"/>
    </xf>
    <xf numFmtId="0" fontId="9" fillId="4" borderId="0" xfId="0" applyFont="1" applyFill="1" applyProtection="1">
      <protection hidden="1"/>
    </xf>
    <xf numFmtId="0" fontId="17" fillId="4" borderId="0" xfId="0" applyFont="1" applyFill="1" applyAlignment="1">
      <alignment horizontal="left"/>
    </xf>
    <xf numFmtId="0" fontId="3" fillId="0" borderId="0" xfId="0" applyFont="1"/>
    <xf numFmtId="0" fontId="16" fillId="4" borderId="1" xfId="0" applyFont="1" applyFill="1" applyBorder="1" applyAlignment="1">
      <alignment horizontal="left" vertical="top" wrapText="1"/>
    </xf>
    <xf numFmtId="0" fontId="17" fillId="4" borderId="0" xfId="0" applyFont="1" applyFill="1" applyAlignment="1">
      <alignment horizontal="left" wrapText="1"/>
    </xf>
    <xf numFmtId="0" fontId="13" fillId="4" borderId="1" xfId="0" applyFont="1" applyFill="1" applyBorder="1" applyAlignment="1">
      <alignment vertical="center" wrapText="1"/>
    </xf>
    <xf numFmtId="0" fontId="6" fillId="0" borderId="0" xfId="0" applyFont="1" applyAlignment="1">
      <alignment horizontal="center" vertical="top" wrapText="1"/>
    </xf>
    <xf numFmtId="164" fontId="0" fillId="3" borderId="0" xfId="0" applyNumberFormat="1" applyFill="1" applyAlignment="1">
      <alignment horizontal="center"/>
    </xf>
    <xf numFmtId="0" fontId="19" fillId="0" borderId="0" xfId="0" applyFont="1"/>
    <xf numFmtId="0" fontId="5" fillId="0" borderId="0" xfId="0" applyFont="1" applyAlignment="1">
      <alignment horizontal="center" vertical="center"/>
    </xf>
    <xf numFmtId="0" fontId="2" fillId="0" borderId="2" xfId="0" applyFont="1" applyBorder="1" applyAlignment="1">
      <alignment vertical="center"/>
    </xf>
    <xf numFmtId="0" fontId="0" fillId="0" borderId="2" xfId="0" applyBorder="1" applyAlignment="1">
      <alignment horizontal="center"/>
    </xf>
    <xf numFmtId="0" fontId="0" fillId="0" borderId="3" xfId="0" applyBorder="1"/>
    <xf numFmtId="0" fontId="2" fillId="0" borderId="3" xfId="0" applyFont="1" applyBorder="1" applyAlignment="1">
      <alignment vertical="center"/>
    </xf>
    <xf numFmtId="0" fontId="7" fillId="0" borderId="3" xfId="0" applyFont="1" applyBorder="1" applyAlignment="1">
      <alignment wrapText="1"/>
    </xf>
    <xf numFmtId="0" fontId="0" fillId="0" borderId="3" xfId="0" applyBorder="1" applyAlignment="1">
      <alignment horizontal="center"/>
    </xf>
    <xf numFmtId="0" fontId="2" fillId="0" borderId="4" xfId="0" applyFont="1" applyBorder="1" applyAlignment="1">
      <alignment vertical="center"/>
    </xf>
    <xf numFmtId="0" fontId="2" fillId="0" borderId="5" xfId="0" applyFont="1" applyBorder="1" applyAlignment="1">
      <alignment vertical="center"/>
    </xf>
    <xf numFmtId="0" fontId="0" fillId="0" borderId="5" xfId="0" applyBorder="1"/>
    <xf numFmtId="0" fontId="0" fillId="0" borderId="5" xfId="0" applyBorder="1" applyAlignment="1">
      <alignment horizontal="center"/>
    </xf>
    <xf numFmtId="164" fontId="0" fillId="0" borderId="6" xfId="0" applyNumberFormat="1" applyBorder="1" applyAlignment="1">
      <alignment horizontal="center"/>
    </xf>
    <xf numFmtId="0" fontId="2" fillId="0" borderId="7" xfId="0" applyFont="1" applyBorder="1" applyAlignment="1">
      <alignment vertical="center"/>
    </xf>
    <xf numFmtId="0" fontId="0" fillId="0" borderId="7" xfId="0" applyBorder="1"/>
    <xf numFmtId="0" fontId="0" fillId="0" borderId="7" xfId="0" applyBorder="1" applyAlignment="1">
      <alignment horizontal="center"/>
    </xf>
    <xf numFmtId="164" fontId="0" fillId="0" borderId="8" xfId="0" applyNumberFormat="1" applyBorder="1" applyAlignment="1">
      <alignment horizontal="center"/>
    </xf>
    <xf numFmtId="0" fontId="3" fillId="0" borderId="2" xfId="0" applyFont="1" applyBorder="1"/>
    <xf numFmtId="0" fontId="3" fillId="0" borderId="4" xfId="0" applyFont="1" applyBorder="1"/>
    <xf numFmtId="0" fontId="3" fillId="0" borderId="5" xfId="0" applyFont="1" applyBorder="1"/>
    <xf numFmtId="0" fontId="4" fillId="0" borderId="5" xfId="0" applyFont="1" applyBorder="1"/>
    <xf numFmtId="0" fontId="3" fillId="0" borderId="7" xfId="0" applyFont="1" applyBorder="1"/>
    <xf numFmtId="0" fontId="4" fillId="0" borderId="7" xfId="0" applyFont="1" applyBorder="1"/>
    <xf numFmtId="164" fontId="0" fillId="0" borderId="0" xfId="0" applyNumberFormat="1" applyAlignment="1">
      <alignment horizontal="center"/>
    </xf>
    <xf numFmtId="0" fontId="0" fillId="0" borderId="0" xfId="0" applyAlignment="1">
      <alignment horizontal="right"/>
    </xf>
    <xf numFmtId="0" fontId="2" fillId="0" borderId="1" xfId="0" applyFont="1" applyBorder="1" applyAlignment="1">
      <alignment vertical="center" wrapText="1"/>
    </xf>
    <xf numFmtId="0" fontId="3" fillId="0" borderId="1" xfId="0" applyFont="1" applyBorder="1" applyAlignment="1">
      <alignment wrapText="1"/>
    </xf>
    <xf numFmtId="0" fontId="0" fillId="0" borderId="1" xfId="0" applyBorder="1" applyAlignment="1">
      <alignment wrapText="1"/>
    </xf>
    <xf numFmtId="0" fontId="4" fillId="0" borderId="1" xfId="0" applyFont="1" applyBorder="1" applyAlignment="1">
      <alignment wrapText="1"/>
    </xf>
    <xf numFmtId="3" fontId="3" fillId="0" borderId="1" xfId="0" applyNumberFormat="1" applyFont="1" applyBorder="1" applyAlignment="1">
      <alignment wrapText="1"/>
    </xf>
    <xf numFmtId="0" fontId="0" fillId="0" borderId="2" xfId="0" applyBorder="1" applyAlignment="1">
      <alignment wrapText="1"/>
    </xf>
    <xf numFmtId="0" fontId="4" fillId="0" borderId="2" xfId="0" applyFont="1" applyBorder="1" applyAlignment="1">
      <alignment wrapText="1"/>
    </xf>
    <xf numFmtId="0" fontId="20" fillId="0" borderId="1" xfId="0" applyFont="1" applyBorder="1"/>
    <xf numFmtId="0" fontId="21" fillId="0" borderId="1" xfId="0" applyFont="1" applyBorder="1"/>
    <xf numFmtId="0" fontId="21" fillId="0" borderId="0" xfId="0" applyFont="1"/>
    <xf numFmtId="0" fontId="8" fillId="0" borderId="5" xfId="0" applyFont="1" applyBorder="1" applyAlignment="1">
      <alignment horizontal="center"/>
    </xf>
    <xf numFmtId="0" fontId="8" fillId="0" borderId="7" xfId="0" applyFont="1"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164" fontId="0" fillId="3" borderId="1" xfId="0" applyNumberFormat="1" applyFill="1" applyBorder="1" applyAlignment="1">
      <alignment horizontal="center"/>
    </xf>
    <xf numFmtId="164" fontId="0" fillId="3" borderId="0" xfId="0" applyNumberFormat="1" applyFill="1"/>
    <xf numFmtId="0" fontId="1" fillId="0" borderId="0" xfId="0" applyFont="1" applyAlignment="1">
      <alignment horizontal="left" vertical="center"/>
    </xf>
    <xf numFmtId="0" fontId="0" fillId="0" borderId="1" xfId="0" applyBorder="1" applyAlignment="1">
      <alignment horizontal="left"/>
    </xf>
    <xf numFmtId="0" fontId="3" fillId="0" borderId="1" xfId="0" applyFont="1" applyBorder="1" applyAlignment="1">
      <alignment horizontal="left"/>
    </xf>
    <xf numFmtId="0" fontId="2" fillId="0" borderId="1" xfId="0" applyFont="1" applyBorder="1" applyAlignment="1">
      <alignment horizontal="left" vertical="center"/>
    </xf>
    <xf numFmtId="0" fontId="21" fillId="0" borderId="1" xfId="0" applyFont="1" applyBorder="1" applyAlignment="1">
      <alignment horizontal="left"/>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0" fillId="0" borderId="3" xfId="0" applyBorder="1" applyAlignment="1">
      <alignment horizontal="left"/>
    </xf>
    <xf numFmtId="0" fontId="0" fillId="0" borderId="2" xfId="0" applyBorder="1" applyAlignment="1">
      <alignment horizontal="left"/>
    </xf>
    <xf numFmtId="0" fontId="0" fillId="0" borderId="5" xfId="0" applyBorder="1" applyAlignment="1">
      <alignment horizontal="left"/>
    </xf>
    <xf numFmtId="0" fontId="0" fillId="0" borderId="7" xfId="0" applyBorder="1" applyAlignment="1">
      <alignment horizontal="left"/>
    </xf>
    <xf numFmtId="0" fontId="0" fillId="0" borderId="0" xfId="0" applyAlignment="1">
      <alignment horizontal="left"/>
    </xf>
    <xf numFmtId="0" fontId="5" fillId="0" borderId="0" xfId="0" applyFont="1" applyAlignment="1">
      <alignment horizontal="center" vertical="center" wrapText="1"/>
    </xf>
    <xf numFmtId="164" fontId="0" fillId="6" borderId="1" xfId="0" applyNumberFormat="1" applyFill="1" applyBorder="1" applyAlignment="1" applyProtection="1">
      <alignment horizontal="center"/>
      <protection locked="0"/>
    </xf>
    <xf numFmtId="164" fontId="0" fillId="6" borderId="2" xfId="0" applyNumberFormat="1" applyFill="1" applyBorder="1" applyAlignment="1" applyProtection="1">
      <alignment horizontal="center"/>
      <protection locked="0"/>
    </xf>
    <xf numFmtId="164" fontId="0" fillId="6" borderId="3" xfId="0" applyNumberFormat="1" applyFill="1" applyBorder="1" applyAlignment="1" applyProtection="1">
      <alignment horizontal="center"/>
      <protection locked="0"/>
    </xf>
    <xf numFmtId="0" fontId="0" fillId="6" borderId="1" xfId="0" applyFill="1" applyBorder="1" applyAlignment="1" applyProtection="1">
      <alignment horizontal="center"/>
      <protection locked="0"/>
    </xf>
  </cellXfs>
  <cellStyles count="1">
    <cellStyle name="Normal" xfId="0" builtinId="0"/>
  </cellStyles>
  <dxfs count="27">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66"/>
      <color rgb="FFFF99CC"/>
      <color rgb="FF00CC00"/>
      <color rgb="FFFFCCFF"/>
      <color rgb="FFFF66FF"/>
      <color rgb="FFCC99FF"/>
      <color rgb="FF336699"/>
      <color rgb="FFCCFF99"/>
      <color rgb="FFFF505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D6B4D-DB98-473F-ACEB-57257FAF99EE}">
  <dimension ref="A2:C14"/>
  <sheetViews>
    <sheetView workbookViewId="0">
      <selection activeCell="B6" sqref="B6"/>
    </sheetView>
  </sheetViews>
  <sheetFormatPr defaultRowHeight="14.4" x14ac:dyDescent="0.3"/>
  <cols>
    <col min="1" max="1" width="2.5546875" customWidth="1"/>
    <col min="2" max="2" width="109.6640625" customWidth="1"/>
    <col min="257" max="257" width="2.5546875" customWidth="1"/>
    <col min="258" max="258" width="109.6640625" customWidth="1"/>
    <col min="513" max="513" width="2.5546875" customWidth="1"/>
    <col min="514" max="514" width="109.6640625" customWidth="1"/>
    <col min="769" max="769" width="2.5546875" customWidth="1"/>
    <col min="770" max="770" width="109.6640625" customWidth="1"/>
    <col min="1025" max="1025" width="2.5546875" customWidth="1"/>
    <col min="1026" max="1026" width="109.6640625" customWidth="1"/>
    <col min="1281" max="1281" width="2.5546875" customWidth="1"/>
    <col min="1282" max="1282" width="109.6640625" customWidth="1"/>
    <col min="1537" max="1537" width="2.5546875" customWidth="1"/>
    <col min="1538" max="1538" width="109.6640625" customWidth="1"/>
    <col min="1793" max="1793" width="2.5546875" customWidth="1"/>
    <col min="1794" max="1794" width="109.6640625" customWidth="1"/>
    <col min="2049" max="2049" width="2.5546875" customWidth="1"/>
    <col min="2050" max="2050" width="109.6640625" customWidth="1"/>
    <col min="2305" max="2305" width="2.5546875" customWidth="1"/>
    <col min="2306" max="2306" width="109.6640625" customWidth="1"/>
    <col min="2561" max="2561" width="2.5546875" customWidth="1"/>
    <col min="2562" max="2562" width="109.6640625" customWidth="1"/>
    <col min="2817" max="2817" width="2.5546875" customWidth="1"/>
    <col min="2818" max="2818" width="109.6640625" customWidth="1"/>
    <col min="3073" max="3073" width="2.5546875" customWidth="1"/>
    <col min="3074" max="3074" width="109.6640625" customWidth="1"/>
    <col min="3329" max="3329" width="2.5546875" customWidth="1"/>
    <col min="3330" max="3330" width="109.6640625" customWidth="1"/>
    <col min="3585" max="3585" width="2.5546875" customWidth="1"/>
    <col min="3586" max="3586" width="109.6640625" customWidth="1"/>
    <col min="3841" max="3841" width="2.5546875" customWidth="1"/>
    <col min="3842" max="3842" width="109.6640625" customWidth="1"/>
    <col min="4097" max="4097" width="2.5546875" customWidth="1"/>
    <col min="4098" max="4098" width="109.6640625" customWidth="1"/>
    <col min="4353" max="4353" width="2.5546875" customWidth="1"/>
    <col min="4354" max="4354" width="109.6640625" customWidth="1"/>
    <col min="4609" max="4609" width="2.5546875" customWidth="1"/>
    <col min="4610" max="4610" width="109.6640625" customWidth="1"/>
    <col min="4865" max="4865" width="2.5546875" customWidth="1"/>
    <col min="4866" max="4866" width="109.6640625" customWidth="1"/>
    <col min="5121" max="5121" width="2.5546875" customWidth="1"/>
    <col min="5122" max="5122" width="109.6640625" customWidth="1"/>
    <col min="5377" max="5377" width="2.5546875" customWidth="1"/>
    <col min="5378" max="5378" width="109.6640625" customWidth="1"/>
    <col min="5633" max="5633" width="2.5546875" customWidth="1"/>
    <col min="5634" max="5634" width="109.6640625" customWidth="1"/>
    <col min="5889" max="5889" width="2.5546875" customWidth="1"/>
    <col min="5890" max="5890" width="109.6640625" customWidth="1"/>
    <col min="6145" max="6145" width="2.5546875" customWidth="1"/>
    <col min="6146" max="6146" width="109.6640625" customWidth="1"/>
    <col min="6401" max="6401" width="2.5546875" customWidth="1"/>
    <col min="6402" max="6402" width="109.6640625" customWidth="1"/>
    <col min="6657" max="6657" width="2.5546875" customWidth="1"/>
    <col min="6658" max="6658" width="109.6640625" customWidth="1"/>
    <col min="6913" max="6913" width="2.5546875" customWidth="1"/>
    <col min="6914" max="6914" width="109.6640625" customWidth="1"/>
    <col min="7169" max="7169" width="2.5546875" customWidth="1"/>
    <col min="7170" max="7170" width="109.6640625" customWidth="1"/>
    <col min="7425" max="7425" width="2.5546875" customWidth="1"/>
    <col min="7426" max="7426" width="109.6640625" customWidth="1"/>
    <col min="7681" max="7681" width="2.5546875" customWidth="1"/>
    <col min="7682" max="7682" width="109.6640625" customWidth="1"/>
    <col min="7937" max="7937" width="2.5546875" customWidth="1"/>
    <col min="7938" max="7938" width="109.6640625" customWidth="1"/>
    <col min="8193" max="8193" width="2.5546875" customWidth="1"/>
    <col min="8194" max="8194" width="109.6640625" customWidth="1"/>
    <col min="8449" max="8449" width="2.5546875" customWidth="1"/>
    <col min="8450" max="8450" width="109.6640625" customWidth="1"/>
    <col min="8705" max="8705" width="2.5546875" customWidth="1"/>
    <col min="8706" max="8706" width="109.6640625" customWidth="1"/>
    <col min="8961" max="8961" width="2.5546875" customWidth="1"/>
    <col min="8962" max="8962" width="109.6640625" customWidth="1"/>
    <col min="9217" max="9217" width="2.5546875" customWidth="1"/>
    <col min="9218" max="9218" width="109.6640625" customWidth="1"/>
    <col min="9473" max="9473" width="2.5546875" customWidth="1"/>
    <col min="9474" max="9474" width="109.6640625" customWidth="1"/>
    <col min="9729" max="9729" width="2.5546875" customWidth="1"/>
    <col min="9730" max="9730" width="109.6640625" customWidth="1"/>
    <col min="9985" max="9985" width="2.5546875" customWidth="1"/>
    <col min="9986" max="9986" width="109.6640625" customWidth="1"/>
    <col min="10241" max="10241" width="2.5546875" customWidth="1"/>
    <col min="10242" max="10242" width="109.6640625" customWidth="1"/>
    <col min="10497" max="10497" width="2.5546875" customWidth="1"/>
    <col min="10498" max="10498" width="109.6640625" customWidth="1"/>
    <col min="10753" max="10753" width="2.5546875" customWidth="1"/>
    <col min="10754" max="10754" width="109.6640625" customWidth="1"/>
    <col min="11009" max="11009" width="2.5546875" customWidth="1"/>
    <col min="11010" max="11010" width="109.6640625" customWidth="1"/>
    <col min="11265" max="11265" width="2.5546875" customWidth="1"/>
    <col min="11266" max="11266" width="109.6640625" customWidth="1"/>
    <col min="11521" max="11521" width="2.5546875" customWidth="1"/>
    <col min="11522" max="11522" width="109.6640625" customWidth="1"/>
    <col min="11777" max="11777" width="2.5546875" customWidth="1"/>
    <col min="11778" max="11778" width="109.6640625" customWidth="1"/>
    <col min="12033" max="12033" width="2.5546875" customWidth="1"/>
    <col min="12034" max="12034" width="109.6640625" customWidth="1"/>
    <col min="12289" max="12289" width="2.5546875" customWidth="1"/>
    <col min="12290" max="12290" width="109.6640625" customWidth="1"/>
    <col min="12545" max="12545" width="2.5546875" customWidth="1"/>
    <col min="12546" max="12546" width="109.6640625" customWidth="1"/>
    <col min="12801" max="12801" width="2.5546875" customWidth="1"/>
    <col min="12802" max="12802" width="109.6640625" customWidth="1"/>
    <col min="13057" max="13057" width="2.5546875" customWidth="1"/>
    <col min="13058" max="13058" width="109.6640625" customWidth="1"/>
    <col min="13313" max="13313" width="2.5546875" customWidth="1"/>
    <col min="13314" max="13314" width="109.6640625" customWidth="1"/>
    <col min="13569" max="13569" width="2.5546875" customWidth="1"/>
    <col min="13570" max="13570" width="109.6640625" customWidth="1"/>
    <col min="13825" max="13825" width="2.5546875" customWidth="1"/>
    <col min="13826" max="13826" width="109.6640625" customWidth="1"/>
    <col min="14081" max="14081" width="2.5546875" customWidth="1"/>
    <col min="14082" max="14082" width="109.6640625" customWidth="1"/>
    <col min="14337" max="14337" width="2.5546875" customWidth="1"/>
    <col min="14338" max="14338" width="109.6640625" customWidth="1"/>
    <col min="14593" max="14593" width="2.5546875" customWidth="1"/>
    <col min="14594" max="14594" width="109.6640625" customWidth="1"/>
    <col min="14849" max="14849" width="2.5546875" customWidth="1"/>
    <col min="14850" max="14850" width="109.6640625" customWidth="1"/>
    <col min="15105" max="15105" width="2.5546875" customWidth="1"/>
    <col min="15106" max="15106" width="109.6640625" customWidth="1"/>
    <col min="15361" max="15361" width="2.5546875" customWidth="1"/>
    <col min="15362" max="15362" width="109.6640625" customWidth="1"/>
    <col min="15617" max="15617" width="2.5546875" customWidth="1"/>
    <col min="15618" max="15618" width="109.6640625" customWidth="1"/>
    <col min="15873" max="15873" width="2.5546875" customWidth="1"/>
    <col min="15874" max="15874" width="109.6640625" customWidth="1"/>
    <col min="16129" max="16129" width="2.5546875" customWidth="1"/>
    <col min="16130" max="16130" width="109.6640625" customWidth="1"/>
  </cols>
  <sheetData>
    <row r="2" spans="1:3" ht="18" x14ac:dyDescent="0.35">
      <c r="A2" s="12"/>
      <c r="B2" s="13" t="s">
        <v>394</v>
      </c>
      <c r="C2" s="14"/>
    </row>
    <row r="3" spans="1:3" ht="18" x14ac:dyDescent="0.35">
      <c r="A3" s="12"/>
      <c r="B3" s="15" t="s">
        <v>392</v>
      </c>
      <c r="C3" s="16"/>
    </row>
    <row r="4" spans="1:3" ht="18" x14ac:dyDescent="0.35">
      <c r="A4" s="12"/>
      <c r="B4" s="15" t="s">
        <v>393</v>
      </c>
      <c r="C4" s="16"/>
    </row>
    <row r="5" spans="1:3" ht="15.6" x14ac:dyDescent="0.3">
      <c r="A5" s="12"/>
      <c r="B5" s="17"/>
      <c r="C5" s="16"/>
    </row>
    <row r="6" spans="1:3" ht="78" x14ac:dyDescent="0.35">
      <c r="A6" s="18"/>
      <c r="B6" s="19" t="s">
        <v>395</v>
      </c>
      <c r="C6" s="20"/>
    </row>
    <row r="7" spans="1:3" ht="15.6" x14ac:dyDescent="0.3">
      <c r="A7" s="21"/>
      <c r="B7" s="22"/>
      <c r="C7" s="23"/>
    </row>
    <row r="8" spans="1:3" ht="62.4" x14ac:dyDescent="0.3">
      <c r="A8" s="21"/>
      <c r="B8" s="24" t="s">
        <v>438</v>
      </c>
      <c r="C8" s="23"/>
    </row>
    <row r="9" spans="1:3" ht="15.6" x14ac:dyDescent="0.3">
      <c r="A9" s="21"/>
      <c r="B9" s="25"/>
      <c r="C9" s="23"/>
    </row>
    <row r="10" spans="1:3" ht="62.4" x14ac:dyDescent="0.3">
      <c r="A10" s="21"/>
      <c r="B10" s="26" t="s">
        <v>439</v>
      </c>
      <c r="C10" s="23"/>
    </row>
    <row r="11" spans="1:3" x14ac:dyDescent="0.3">
      <c r="B11" s="23"/>
      <c r="C11" s="23"/>
    </row>
    <row r="12" spans="1:3" x14ac:dyDescent="0.3">
      <c r="B12" s="23"/>
      <c r="C12" s="23"/>
    </row>
    <row r="13" spans="1:3" x14ac:dyDescent="0.3">
      <c r="C13" s="23"/>
    </row>
    <row r="14" spans="1:3" x14ac:dyDescent="0.3">
      <c r="C14" s="23"/>
    </row>
  </sheetData>
  <sheetProtection algorithmName="SHA-512" hashValue="Oyf7BDr3c0srUjuDrvRdWPLtYCiSgcqXnD9OdUFMf/zXiZs/DwLCnuDTr/eopQXTFkSzVWilYXzriCAwiWiOpg==" saltValue="FawuBfDhzeP9/ERJYtek9Q=="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64BB2-8EF8-42C7-B097-32DA8BA30507}">
  <sheetPr>
    <pageSetUpPr fitToPage="1"/>
  </sheetPr>
  <dimension ref="A1:BC133"/>
  <sheetViews>
    <sheetView tabSelected="1" zoomScale="80" zoomScaleNormal="80" workbookViewId="0"/>
  </sheetViews>
  <sheetFormatPr defaultRowHeight="14.4" x14ac:dyDescent="0.3"/>
  <cols>
    <col min="1" max="1" width="43.88671875" bestFit="1" customWidth="1"/>
    <col min="2" max="2" width="29.6640625" customWidth="1"/>
    <col min="3" max="3" width="14.5546875" customWidth="1"/>
    <col min="4" max="4" width="7.6640625" style="83" bestFit="1" customWidth="1"/>
    <col min="5" max="5" width="12.109375" bestFit="1" customWidth="1"/>
    <col min="6" max="6" width="12" customWidth="1"/>
    <col min="7" max="7" width="38.33203125" customWidth="1"/>
    <col min="8" max="8" width="11.6640625" style="1" customWidth="1"/>
    <col min="9" max="9" width="10.33203125" style="1" customWidth="1"/>
    <col min="10" max="10" width="13" style="1" bestFit="1" customWidth="1"/>
    <col min="11" max="11" width="15.33203125" style="1" bestFit="1" customWidth="1"/>
  </cols>
  <sheetData>
    <row r="1" spans="1:11" ht="43.2" x14ac:dyDescent="0.3">
      <c r="A1" s="10" t="s">
        <v>0</v>
      </c>
      <c r="B1" s="10" t="s">
        <v>1</v>
      </c>
      <c r="C1" s="10" t="s">
        <v>2</v>
      </c>
      <c r="D1" s="71" t="s">
        <v>3</v>
      </c>
      <c r="E1" s="10" t="s">
        <v>4</v>
      </c>
      <c r="F1" s="10" t="s">
        <v>5</v>
      </c>
      <c r="G1" s="10" t="s">
        <v>6</v>
      </c>
      <c r="H1" s="27" t="s">
        <v>396</v>
      </c>
      <c r="I1" s="4" t="s">
        <v>397</v>
      </c>
      <c r="J1" s="4" t="s">
        <v>440</v>
      </c>
      <c r="K1" s="4" t="s">
        <v>399</v>
      </c>
    </row>
    <row r="2" spans="1:11" x14ac:dyDescent="0.3">
      <c r="A2" s="29" t="s">
        <v>384</v>
      </c>
      <c r="B2" s="10"/>
      <c r="C2" s="10"/>
      <c r="D2" s="71"/>
      <c r="E2" s="10"/>
      <c r="F2" s="10"/>
      <c r="G2" s="10"/>
      <c r="H2" s="27"/>
      <c r="I2" s="4"/>
      <c r="J2" s="4"/>
      <c r="K2" s="4"/>
    </row>
    <row r="3" spans="1:11" x14ac:dyDescent="0.3">
      <c r="A3" s="5" t="s">
        <v>290</v>
      </c>
      <c r="B3" s="5" t="s">
        <v>291</v>
      </c>
      <c r="C3" s="5" t="s">
        <v>292</v>
      </c>
      <c r="D3" s="72">
        <v>47978</v>
      </c>
      <c r="E3" s="5" t="s">
        <v>192</v>
      </c>
      <c r="F3" s="5" t="s">
        <v>56</v>
      </c>
      <c r="G3" s="56"/>
      <c r="H3" s="66">
        <v>2</v>
      </c>
      <c r="I3" s="8">
        <f t="shared" ref="I3:I9" si="0">H3*52</f>
        <v>104</v>
      </c>
      <c r="J3" s="85">
        <v>53.4</v>
      </c>
      <c r="K3" s="69">
        <f>I3*J3</f>
        <v>5553.5999999999995</v>
      </c>
    </row>
    <row r="4" spans="1:11" x14ac:dyDescent="0.3">
      <c r="A4" s="9" t="s">
        <v>372</v>
      </c>
      <c r="B4" s="9" t="s">
        <v>373</v>
      </c>
      <c r="C4" s="9" t="s">
        <v>374</v>
      </c>
      <c r="D4" s="73" t="s">
        <v>375</v>
      </c>
      <c r="E4" s="9" t="s">
        <v>227</v>
      </c>
      <c r="F4" s="6" t="s">
        <v>12</v>
      </c>
      <c r="G4" s="56"/>
      <c r="H4" s="66">
        <v>1</v>
      </c>
      <c r="I4" s="8">
        <f t="shared" si="0"/>
        <v>52</v>
      </c>
      <c r="J4" s="85">
        <v>53.4</v>
      </c>
      <c r="K4" s="69">
        <f t="shared" ref="K4:K48" si="1">I4*J4</f>
        <v>2776.7999999999997</v>
      </c>
    </row>
    <row r="5" spans="1:11" x14ac:dyDescent="0.3">
      <c r="A5" s="9" t="s">
        <v>223</v>
      </c>
      <c r="B5" s="9" t="s">
        <v>224</v>
      </c>
      <c r="C5" s="9" t="s">
        <v>225</v>
      </c>
      <c r="D5" s="73" t="s">
        <v>226</v>
      </c>
      <c r="E5" s="9" t="s">
        <v>227</v>
      </c>
      <c r="F5" s="6" t="s">
        <v>12</v>
      </c>
      <c r="G5" s="56"/>
      <c r="H5" s="66">
        <v>1</v>
      </c>
      <c r="I5" s="8">
        <f t="shared" si="0"/>
        <v>52</v>
      </c>
      <c r="J5" s="85">
        <v>53.4</v>
      </c>
      <c r="K5" s="69">
        <f t="shared" si="1"/>
        <v>2776.7999999999997</v>
      </c>
    </row>
    <row r="6" spans="1:11" x14ac:dyDescent="0.3">
      <c r="A6" s="5" t="s">
        <v>228</v>
      </c>
      <c r="B6" s="5" t="s">
        <v>229</v>
      </c>
      <c r="C6" s="5" t="s">
        <v>225</v>
      </c>
      <c r="D6" s="72">
        <v>46350</v>
      </c>
      <c r="E6" s="5" t="s">
        <v>227</v>
      </c>
      <c r="F6" s="6" t="s">
        <v>20</v>
      </c>
      <c r="G6" s="57"/>
      <c r="H6" s="66">
        <v>5</v>
      </c>
      <c r="I6" s="8">
        <f t="shared" si="0"/>
        <v>260</v>
      </c>
      <c r="J6" s="85">
        <v>53.4</v>
      </c>
      <c r="K6" s="69">
        <f t="shared" si="1"/>
        <v>13884</v>
      </c>
    </row>
    <row r="7" spans="1:11" x14ac:dyDescent="0.3">
      <c r="A7" s="9" t="s">
        <v>244</v>
      </c>
      <c r="B7" s="9" t="s">
        <v>245</v>
      </c>
      <c r="C7" s="9" t="s">
        <v>246</v>
      </c>
      <c r="D7" s="73" t="s">
        <v>247</v>
      </c>
      <c r="E7" s="9" t="s">
        <v>227</v>
      </c>
      <c r="F7" s="6" t="s">
        <v>12</v>
      </c>
      <c r="G7" s="56"/>
      <c r="H7" s="66">
        <v>1</v>
      </c>
      <c r="I7" s="8">
        <f t="shared" si="0"/>
        <v>52</v>
      </c>
      <c r="J7" s="85">
        <v>53.4</v>
      </c>
      <c r="K7" s="69">
        <f t="shared" si="1"/>
        <v>2776.7999999999997</v>
      </c>
    </row>
    <row r="8" spans="1:11" x14ac:dyDescent="0.3">
      <c r="A8" s="9" t="s">
        <v>154</v>
      </c>
      <c r="B8" s="9" t="s">
        <v>155</v>
      </c>
      <c r="C8" s="9" t="s">
        <v>156</v>
      </c>
      <c r="D8" s="72">
        <v>46324</v>
      </c>
      <c r="E8" s="9" t="s">
        <v>78</v>
      </c>
      <c r="F8" s="6" t="s">
        <v>20</v>
      </c>
      <c r="G8" s="56"/>
      <c r="H8" s="66">
        <v>5</v>
      </c>
      <c r="I8" s="8">
        <f t="shared" si="0"/>
        <v>260</v>
      </c>
      <c r="J8" s="85">
        <v>53.4</v>
      </c>
      <c r="K8" s="69">
        <f t="shared" si="1"/>
        <v>13884</v>
      </c>
    </row>
    <row r="9" spans="1:11" x14ac:dyDescent="0.3">
      <c r="A9" s="9" t="s">
        <v>131</v>
      </c>
      <c r="B9" s="9" t="s">
        <v>132</v>
      </c>
      <c r="C9" s="9" t="s">
        <v>133</v>
      </c>
      <c r="D9" s="73" t="s">
        <v>134</v>
      </c>
      <c r="E9" s="9" t="s">
        <v>78</v>
      </c>
      <c r="F9" s="6" t="s">
        <v>20</v>
      </c>
      <c r="G9" s="56"/>
      <c r="H9" s="66">
        <v>5</v>
      </c>
      <c r="I9" s="8">
        <f t="shared" si="0"/>
        <v>260</v>
      </c>
      <c r="J9" s="85">
        <v>53.4</v>
      </c>
      <c r="K9" s="69">
        <f t="shared" si="1"/>
        <v>13884</v>
      </c>
    </row>
    <row r="10" spans="1:11" ht="57.6" x14ac:dyDescent="0.3">
      <c r="A10" s="5" t="s">
        <v>354</v>
      </c>
      <c r="B10" s="5" t="s">
        <v>355</v>
      </c>
      <c r="C10" s="5" t="s">
        <v>356</v>
      </c>
      <c r="D10" s="72">
        <v>46383</v>
      </c>
      <c r="E10" s="5" t="s">
        <v>357</v>
      </c>
      <c r="F10" s="6" t="s">
        <v>9</v>
      </c>
      <c r="G10" s="7" t="s">
        <v>390</v>
      </c>
      <c r="H10" s="66">
        <v>0</v>
      </c>
      <c r="I10" s="8">
        <v>99</v>
      </c>
      <c r="J10" s="85">
        <v>20</v>
      </c>
      <c r="K10" s="69">
        <f t="shared" si="1"/>
        <v>1980</v>
      </c>
    </row>
    <row r="11" spans="1:11" x14ac:dyDescent="0.3">
      <c r="A11" s="9" t="s">
        <v>358</v>
      </c>
      <c r="B11" s="9" t="s">
        <v>359</v>
      </c>
      <c r="C11" s="9" t="s">
        <v>360</v>
      </c>
      <c r="D11" s="73" t="s">
        <v>361</v>
      </c>
      <c r="E11" s="9" t="s">
        <v>357</v>
      </c>
      <c r="F11" s="6" t="s">
        <v>20</v>
      </c>
      <c r="G11" s="56"/>
      <c r="H11" s="66">
        <v>5</v>
      </c>
      <c r="I11" s="8">
        <f t="shared" ref="I11:I18" si="2">H11*52</f>
        <v>260</v>
      </c>
      <c r="J11" s="85">
        <v>53.4</v>
      </c>
      <c r="K11" s="69">
        <f t="shared" si="1"/>
        <v>13884</v>
      </c>
    </row>
    <row r="12" spans="1:11" x14ac:dyDescent="0.3">
      <c r="A12" s="5" t="s">
        <v>362</v>
      </c>
      <c r="B12" s="5" t="s">
        <v>363</v>
      </c>
      <c r="C12" s="5" t="s">
        <v>356</v>
      </c>
      <c r="D12" s="72">
        <v>46383</v>
      </c>
      <c r="E12" s="5" t="s">
        <v>357</v>
      </c>
      <c r="F12" s="5" t="s">
        <v>56</v>
      </c>
      <c r="G12" s="56"/>
      <c r="H12" s="66">
        <v>2</v>
      </c>
      <c r="I12" s="8">
        <f t="shared" si="2"/>
        <v>104</v>
      </c>
      <c r="J12" s="85">
        <v>53.4</v>
      </c>
      <c r="K12" s="69">
        <f t="shared" si="1"/>
        <v>5553.5999999999995</v>
      </c>
    </row>
    <row r="13" spans="1:11" x14ac:dyDescent="0.3">
      <c r="A13" s="9" t="s">
        <v>91</v>
      </c>
      <c r="B13" s="9" t="s">
        <v>92</v>
      </c>
      <c r="C13" s="9" t="s">
        <v>93</v>
      </c>
      <c r="D13" s="73" t="s">
        <v>94</v>
      </c>
      <c r="E13" s="9" t="s">
        <v>95</v>
      </c>
      <c r="F13" s="6" t="s">
        <v>20</v>
      </c>
      <c r="G13" s="56"/>
      <c r="H13" s="66">
        <v>5</v>
      </c>
      <c r="I13" s="8">
        <f t="shared" si="2"/>
        <v>260</v>
      </c>
      <c r="J13" s="85">
        <v>53.4</v>
      </c>
      <c r="K13" s="69">
        <f t="shared" si="1"/>
        <v>13884</v>
      </c>
    </row>
    <row r="14" spans="1:11" x14ac:dyDescent="0.3">
      <c r="A14" s="5" t="s">
        <v>135</v>
      </c>
      <c r="B14" s="5" t="s">
        <v>136</v>
      </c>
      <c r="C14" s="5" t="s">
        <v>137</v>
      </c>
      <c r="D14" s="72">
        <v>46526</v>
      </c>
      <c r="E14" s="5" t="s">
        <v>95</v>
      </c>
      <c r="F14" s="5" t="s">
        <v>56</v>
      </c>
      <c r="G14" s="56"/>
      <c r="H14" s="66">
        <v>2</v>
      </c>
      <c r="I14" s="8">
        <f t="shared" si="2"/>
        <v>104</v>
      </c>
      <c r="J14" s="85">
        <v>53.4</v>
      </c>
      <c r="K14" s="69">
        <f t="shared" si="1"/>
        <v>5553.5999999999995</v>
      </c>
    </row>
    <row r="15" spans="1:11" x14ac:dyDescent="0.3">
      <c r="A15" s="6" t="s">
        <v>138</v>
      </c>
      <c r="B15" s="6" t="s">
        <v>139</v>
      </c>
      <c r="C15" s="6" t="s">
        <v>140</v>
      </c>
      <c r="D15" s="74">
        <v>46528</v>
      </c>
      <c r="E15" s="6" t="s">
        <v>95</v>
      </c>
      <c r="F15" s="6" t="s">
        <v>12</v>
      </c>
      <c r="G15" s="56"/>
      <c r="H15" s="66">
        <v>1</v>
      </c>
      <c r="I15" s="8">
        <f t="shared" si="2"/>
        <v>52</v>
      </c>
      <c r="J15" s="85">
        <v>53.4</v>
      </c>
      <c r="K15" s="69">
        <f t="shared" si="1"/>
        <v>2776.7999999999997</v>
      </c>
    </row>
    <row r="16" spans="1:11" x14ac:dyDescent="0.3">
      <c r="A16" s="6" t="s">
        <v>141</v>
      </c>
      <c r="B16" s="6" t="s">
        <v>142</v>
      </c>
      <c r="C16" s="6" t="s">
        <v>137</v>
      </c>
      <c r="D16" s="74">
        <v>46528</v>
      </c>
      <c r="E16" s="6" t="s">
        <v>95</v>
      </c>
      <c r="F16" s="6" t="s">
        <v>12</v>
      </c>
      <c r="G16" s="56"/>
      <c r="H16" s="66">
        <v>1</v>
      </c>
      <c r="I16" s="8">
        <f t="shared" si="2"/>
        <v>52</v>
      </c>
      <c r="J16" s="85">
        <v>53.4</v>
      </c>
      <c r="K16" s="69">
        <f t="shared" si="1"/>
        <v>2776.7999999999997</v>
      </c>
    </row>
    <row r="17" spans="1:11" x14ac:dyDescent="0.3">
      <c r="A17" s="6" t="s">
        <v>306</v>
      </c>
      <c r="B17" s="6" t="s">
        <v>307</v>
      </c>
      <c r="C17" s="6" t="s">
        <v>308</v>
      </c>
      <c r="D17" s="74">
        <v>46975</v>
      </c>
      <c r="E17" s="6" t="s">
        <v>309</v>
      </c>
      <c r="F17" s="6" t="s">
        <v>12</v>
      </c>
      <c r="G17" s="56"/>
      <c r="H17" s="66">
        <v>1</v>
      </c>
      <c r="I17" s="8">
        <f t="shared" si="2"/>
        <v>52</v>
      </c>
      <c r="J17" s="85">
        <v>53.4</v>
      </c>
      <c r="K17" s="69">
        <f t="shared" si="1"/>
        <v>2776.7999999999997</v>
      </c>
    </row>
    <row r="18" spans="1:11" x14ac:dyDescent="0.3">
      <c r="A18" s="9" t="s">
        <v>286</v>
      </c>
      <c r="B18" s="9" t="s">
        <v>287</v>
      </c>
      <c r="C18" s="9" t="s">
        <v>288</v>
      </c>
      <c r="D18" s="72">
        <v>46563</v>
      </c>
      <c r="E18" s="9" t="s">
        <v>289</v>
      </c>
      <c r="F18" s="6" t="s">
        <v>20</v>
      </c>
      <c r="G18" s="57"/>
      <c r="H18" s="66">
        <v>5</v>
      </c>
      <c r="I18" s="8">
        <f t="shared" si="2"/>
        <v>260</v>
      </c>
      <c r="J18" s="85">
        <v>53.4</v>
      </c>
      <c r="K18" s="69">
        <f t="shared" si="1"/>
        <v>13884</v>
      </c>
    </row>
    <row r="19" spans="1:11" x14ac:dyDescent="0.3">
      <c r="A19" s="9" t="s">
        <v>330</v>
      </c>
      <c r="B19" s="9" t="s">
        <v>331</v>
      </c>
      <c r="C19" s="9" t="s">
        <v>332</v>
      </c>
      <c r="D19" s="73" t="s">
        <v>333</v>
      </c>
      <c r="E19" s="9" t="s">
        <v>252</v>
      </c>
      <c r="F19" s="6" t="s">
        <v>20</v>
      </c>
      <c r="G19" s="58"/>
      <c r="H19" s="66">
        <v>5</v>
      </c>
      <c r="I19" s="8">
        <f>H19*52</f>
        <v>260</v>
      </c>
      <c r="J19" s="85">
        <v>53.4</v>
      </c>
      <c r="K19" s="69">
        <f t="shared" si="1"/>
        <v>13884</v>
      </c>
    </row>
    <row r="20" spans="1:11" x14ac:dyDescent="0.3">
      <c r="A20" s="9" t="s">
        <v>334</v>
      </c>
      <c r="B20" s="9" t="s">
        <v>335</v>
      </c>
      <c r="C20" s="9" t="s">
        <v>332</v>
      </c>
      <c r="D20" s="73" t="s">
        <v>336</v>
      </c>
      <c r="E20" s="9" t="s">
        <v>252</v>
      </c>
      <c r="F20" s="6" t="s">
        <v>20</v>
      </c>
      <c r="G20" s="56"/>
      <c r="H20" s="66">
        <v>5</v>
      </c>
      <c r="I20" s="8">
        <f>H20*52</f>
        <v>260</v>
      </c>
      <c r="J20" s="85">
        <v>53.4</v>
      </c>
      <c r="K20" s="69">
        <f t="shared" si="1"/>
        <v>13884</v>
      </c>
    </row>
    <row r="21" spans="1:11" x14ac:dyDescent="0.3">
      <c r="A21" s="9" t="s">
        <v>337</v>
      </c>
      <c r="B21" s="9" t="s">
        <v>338</v>
      </c>
      <c r="C21" s="9" t="s">
        <v>332</v>
      </c>
      <c r="D21" s="73" t="s">
        <v>339</v>
      </c>
      <c r="E21" s="9" t="s">
        <v>252</v>
      </c>
      <c r="F21" s="6" t="s">
        <v>20</v>
      </c>
      <c r="G21" s="56"/>
      <c r="H21" s="66">
        <v>5</v>
      </c>
      <c r="I21" s="8">
        <f>H21*52</f>
        <v>260</v>
      </c>
      <c r="J21" s="85">
        <v>53.4</v>
      </c>
      <c r="K21" s="69">
        <f t="shared" si="1"/>
        <v>13884</v>
      </c>
    </row>
    <row r="22" spans="1:11" x14ac:dyDescent="0.3">
      <c r="A22" s="9" t="s">
        <v>248</v>
      </c>
      <c r="B22" s="9" t="s">
        <v>249</v>
      </c>
      <c r="C22" s="9" t="s">
        <v>250</v>
      </c>
      <c r="D22" s="73" t="s">
        <v>251</v>
      </c>
      <c r="E22" s="9" t="s">
        <v>252</v>
      </c>
      <c r="F22" s="6" t="s">
        <v>20</v>
      </c>
      <c r="G22" s="56"/>
      <c r="H22" s="66">
        <v>5</v>
      </c>
      <c r="I22" s="8">
        <f>H22*52</f>
        <v>260</v>
      </c>
      <c r="J22" s="85">
        <v>53.4</v>
      </c>
      <c r="K22" s="69">
        <f t="shared" si="1"/>
        <v>13884</v>
      </c>
    </row>
    <row r="23" spans="1:11" ht="57.6" x14ac:dyDescent="0.3">
      <c r="A23" s="5" t="s">
        <v>327</v>
      </c>
      <c r="B23" s="5" t="s">
        <v>328</v>
      </c>
      <c r="C23" s="5" t="s">
        <v>329</v>
      </c>
      <c r="D23" s="72">
        <v>46615</v>
      </c>
      <c r="E23" s="5" t="s">
        <v>274</v>
      </c>
      <c r="F23" s="6" t="s">
        <v>9</v>
      </c>
      <c r="G23" s="7" t="s">
        <v>390</v>
      </c>
      <c r="H23" s="66">
        <v>0</v>
      </c>
      <c r="I23" s="8">
        <v>99</v>
      </c>
      <c r="J23" s="85">
        <v>20</v>
      </c>
      <c r="K23" s="69">
        <f t="shared" si="1"/>
        <v>1980</v>
      </c>
    </row>
    <row r="24" spans="1:11" x14ac:dyDescent="0.3">
      <c r="A24" s="9" t="s">
        <v>340</v>
      </c>
      <c r="B24" s="9" t="s">
        <v>341</v>
      </c>
      <c r="C24" s="9" t="s">
        <v>329</v>
      </c>
      <c r="D24" s="72">
        <v>46601</v>
      </c>
      <c r="E24" s="9" t="s">
        <v>274</v>
      </c>
      <c r="F24" s="6" t="s">
        <v>20</v>
      </c>
      <c r="G24" s="57"/>
      <c r="H24" s="66">
        <v>5</v>
      </c>
      <c r="I24" s="8">
        <f t="shared" ref="I24:I30" si="3">H24*52</f>
        <v>260</v>
      </c>
      <c r="J24" s="85">
        <v>53.4</v>
      </c>
      <c r="K24" s="69">
        <f t="shared" si="1"/>
        <v>13884</v>
      </c>
    </row>
    <row r="25" spans="1:11" x14ac:dyDescent="0.3">
      <c r="A25" s="9" t="s">
        <v>116</v>
      </c>
      <c r="B25" s="9" t="s">
        <v>117</v>
      </c>
      <c r="C25" s="9" t="s">
        <v>118</v>
      </c>
      <c r="D25" s="73" t="s">
        <v>119</v>
      </c>
      <c r="E25" s="9" t="s">
        <v>120</v>
      </c>
      <c r="F25" s="6" t="s">
        <v>20</v>
      </c>
      <c r="G25" s="58"/>
      <c r="H25" s="66">
        <v>5</v>
      </c>
      <c r="I25" s="8">
        <f t="shared" si="3"/>
        <v>260</v>
      </c>
      <c r="J25" s="85">
        <v>53.4</v>
      </c>
      <c r="K25" s="69">
        <f t="shared" si="1"/>
        <v>13884</v>
      </c>
    </row>
    <row r="26" spans="1:11" x14ac:dyDescent="0.3">
      <c r="A26" s="9" t="s">
        <v>127</v>
      </c>
      <c r="B26" s="9" t="s">
        <v>128</v>
      </c>
      <c r="C26" s="9" t="s">
        <v>129</v>
      </c>
      <c r="D26" s="73" t="s">
        <v>130</v>
      </c>
      <c r="E26" s="9" t="s">
        <v>120</v>
      </c>
      <c r="F26" s="6" t="s">
        <v>20</v>
      </c>
      <c r="G26" s="56"/>
      <c r="H26" s="66">
        <v>5</v>
      </c>
      <c r="I26" s="8">
        <f t="shared" si="3"/>
        <v>260</v>
      </c>
      <c r="J26" s="85">
        <v>53.4</v>
      </c>
      <c r="K26" s="69">
        <f t="shared" si="1"/>
        <v>13884</v>
      </c>
    </row>
    <row r="27" spans="1:11" ht="28.8" x14ac:dyDescent="0.3">
      <c r="A27" s="9" t="s">
        <v>121</v>
      </c>
      <c r="B27" s="55" t="s">
        <v>122</v>
      </c>
      <c r="C27" s="9" t="s">
        <v>118</v>
      </c>
      <c r="D27" s="73" t="s">
        <v>123</v>
      </c>
      <c r="E27" s="9" t="s">
        <v>120</v>
      </c>
      <c r="F27" s="6" t="s">
        <v>20</v>
      </c>
      <c r="G27" s="56"/>
      <c r="H27" s="66">
        <v>5</v>
      </c>
      <c r="I27" s="8">
        <f t="shared" si="3"/>
        <v>260</v>
      </c>
      <c r="J27" s="85">
        <v>53.4</v>
      </c>
      <c r="K27" s="69">
        <f t="shared" si="1"/>
        <v>13884</v>
      </c>
    </row>
    <row r="28" spans="1:11" x14ac:dyDescent="0.3">
      <c r="A28" s="9" t="s">
        <v>124</v>
      </c>
      <c r="B28" s="9" t="s">
        <v>125</v>
      </c>
      <c r="C28" s="9" t="s">
        <v>118</v>
      </c>
      <c r="D28" s="73" t="s">
        <v>126</v>
      </c>
      <c r="E28" s="9" t="s">
        <v>120</v>
      </c>
      <c r="F28" s="6" t="s">
        <v>12</v>
      </c>
      <c r="G28" s="56"/>
      <c r="H28" s="66">
        <v>1</v>
      </c>
      <c r="I28" s="8">
        <f t="shared" si="3"/>
        <v>52</v>
      </c>
      <c r="J28" s="85">
        <v>53.4</v>
      </c>
      <c r="K28" s="69">
        <f t="shared" si="1"/>
        <v>2776.7999999999997</v>
      </c>
    </row>
    <row r="29" spans="1:11" x14ac:dyDescent="0.3">
      <c r="A29" s="9" t="s">
        <v>382</v>
      </c>
      <c r="B29" s="6" t="s">
        <v>410</v>
      </c>
      <c r="C29" s="62" t="s">
        <v>411</v>
      </c>
      <c r="D29" s="75">
        <v>46803</v>
      </c>
      <c r="E29" s="9" t="s">
        <v>120</v>
      </c>
      <c r="F29" s="6" t="s">
        <v>20</v>
      </c>
      <c r="G29" s="57"/>
      <c r="H29" s="66">
        <v>5</v>
      </c>
      <c r="I29" s="8">
        <f t="shared" si="3"/>
        <v>260</v>
      </c>
      <c r="J29" s="85">
        <v>53.4</v>
      </c>
      <c r="K29" s="69">
        <f t="shared" si="1"/>
        <v>13884</v>
      </c>
    </row>
    <row r="30" spans="1:11" ht="28.8" x14ac:dyDescent="0.3">
      <c r="A30" s="6" t="s">
        <v>409</v>
      </c>
      <c r="B30" s="6" t="s">
        <v>410</v>
      </c>
      <c r="C30" s="62" t="s">
        <v>411</v>
      </c>
      <c r="D30" s="75">
        <v>46803</v>
      </c>
      <c r="E30" s="6" t="s">
        <v>120</v>
      </c>
      <c r="F30" s="6" t="s">
        <v>12</v>
      </c>
      <c r="G30" s="54" t="s">
        <v>434</v>
      </c>
      <c r="H30" s="66">
        <v>0</v>
      </c>
      <c r="I30" s="8">
        <f t="shared" si="3"/>
        <v>0</v>
      </c>
      <c r="J30" s="85">
        <v>53.4</v>
      </c>
      <c r="K30" s="69">
        <f t="shared" si="1"/>
        <v>0</v>
      </c>
    </row>
    <row r="31" spans="1:11" x14ac:dyDescent="0.3">
      <c r="A31" s="9" t="s">
        <v>161</v>
      </c>
      <c r="B31" s="9" t="s">
        <v>162</v>
      </c>
      <c r="C31" s="9" t="s">
        <v>163</v>
      </c>
      <c r="D31" s="72">
        <v>46750</v>
      </c>
      <c r="E31" s="9" t="s">
        <v>163</v>
      </c>
      <c r="F31" s="6" t="s">
        <v>20</v>
      </c>
      <c r="G31" s="57"/>
      <c r="H31" s="66">
        <v>5</v>
      </c>
      <c r="I31" s="8">
        <f t="shared" ref="I31:I38" si="4">H31*52</f>
        <v>260</v>
      </c>
      <c r="J31" s="85">
        <v>53.4</v>
      </c>
      <c r="K31" s="69">
        <f t="shared" si="1"/>
        <v>13884</v>
      </c>
    </row>
    <row r="32" spans="1:11" x14ac:dyDescent="0.3">
      <c r="A32" s="5" t="s">
        <v>218</v>
      </c>
      <c r="B32" s="5" t="s">
        <v>219</v>
      </c>
      <c r="C32" s="5" t="s">
        <v>220</v>
      </c>
      <c r="D32" s="72">
        <v>46761</v>
      </c>
      <c r="E32" s="5" t="s">
        <v>220</v>
      </c>
      <c r="F32" s="5" t="s">
        <v>56</v>
      </c>
      <c r="G32" s="56"/>
      <c r="H32" s="66">
        <v>2</v>
      </c>
      <c r="I32" s="8">
        <f t="shared" si="4"/>
        <v>104</v>
      </c>
      <c r="J32" s="85">
        <v>53.4</v>
      </c>
      <c r="K32" s="69">
        <f t="shared" si="1"/>
        <v>5553.5999999999995</v>
      </c>
    </row>
    <row r="33" spans="1:55" x14ac:dyDescent="0.3">
      <c r="A33" s="9" t="s">
        <v>221</v>
      </c>
      <c r="B33" s="9" t="s">
        <v>222</v>
      </c>
      <c r="C33" s="9" t="s">
        <v>220</v>
      </c>
      <c r="D33" s="72">
        <v>46761</v>
      </c>
      <c r="E33" s="9" t="s">
        <v>220</v>
      </c>
      <c r="F33" s="6" t="s">
        <v>20</v>
      </c>
      <c r="G33" s="57"/>
      <c r="H33" s="66">
        <v>5</v>
      </c>
      <c r="I33" s="8">
        <f t="shared" si="4"/>
        <v>260</v>
      </c>
      <c r="J33" s="85">
        <v>53.4</v>
      </c>
      <c r="K33" s="69">
        <f t="shared" si="1"/>
        <v>13884</v>
      </c>
    </row>
    <row r="34" spans="1:55" x14ac:dyDescent="0.3">
      <c r="A34" s="9" t="s">
        <v>36</v>
      </c>
      <c r="B34" s="9" t="s">
        <v>37</v>
      </c>
      <c r="C34" s="9" t="s">
        <v>38</v>
      </c>
      <c r="D34" s="73" t="s">
        <v>39</v>
      </c>
      <c r="E34" s="9" t="s">
        <v>40</v>
      </c>
      <c r="F34" s="6" t="s">
        <v>20</v>
      </c>
      <c r="G34" s="56"/>
      <c r="H34" s="66">
        <v>5</v>
      </c>
      <c r="I34" s="8">
        <f t="shared" si="4"/>
        <v>260</v>
      </c>
      <c r="J34" s="85">
        <v>53.4</v>
      </c>
      <c r="K34" s="69">
        <f t="shared" si="1"/>
        <v>13884</v>
      </c>
    </row>
    <row r="35" spans="1:55" x14ac:dyDescent="0.3">
      <c r="A35" s="5" t="s">
        <v>200</v>
      </c>
      <c r="B35" s="5" t="s">
        <v>201</v>
      </c>
      <c r="C35" s="5" t="s">
        <v>202</v>
      </c>
      <c r="D35" s="72">
        <v>46755</v>
      </c>
      <c r="E35" s="5" t="s">
        <v>203</v>
      </c>
      <c r="F35" s="5" t="s">
        <v>56</v>
      </c>
      <c r="G35" s="56"/>
      <c r="H35" s="66">
        <v>2</v>
      </c>
      <c r="I35" s="8">
        <f t="shared" si="4"/>
        <v>104</v>
      </c>
      <c r="J35" s="85">
        <v>53.4</v>
      </c>
      <c r="K35" s="69">
        <f t="shared" si="1"/>
        <v>5553.5999999999995</v>
      </c>
    </row>
    <row r="36" spans="1:55" s="2" customFormat="1" x14ac:dyDescent="0.3">
      <c r="A36" s="6" t="s">
        <v>86</v>
      </c>
      <c r="B36" s="6" t="s">
        <v>87</v>
      </c>
      <c r="C36" s="6" t="s">
        <v>88</v>
      </c>
      <c r="D36" s="74">
        <v>46923</v>
      </c>
      <c r="E36" s="6" t="s">
        <v>89</v>
      </c>
      <c r="F36" s="6" t="s">
        <v>12</v>
      </c>
      <c r="G36" s="56"/>
      <c r="H36" s="66">
        <v>1</v>
      </c>
      <c r="I36" s="8">
        <f t="shared" si="4"/>
        <v>52</v>
      </c>
      <c r="J36" s="85">
        <v>53.4</v>
      </c>
      <c r="K36" s="69">
        <f t="shared" si="1"/>
        <v>2776.7999999999997</v>
      </c>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row>
    <row r="37" spans="1:55" x14ac:dyDescent="0.3">
      <c r="A37" s="9" t="s">
        <v>234</v>
      </c>
      <c r="B37" s="9" t="s">
        <v>235</v>
      </c>
      <c r="C37" s="9" t="s">
        <v>236</v>
      </c>
      <c r="D37" s="73" t="s">
        <v>237</v>
      </c>
      <c r="E37" s="9" t="s">
        <v>238</v>
      </c>
      <c r="F37" s="6" t="s">
        <v>20</v>
      </c>
      <c r="G37" s="56"/>
      <c r="H37" s="66">
        <v>5</v>
      </c>
      <c r="I37" s="8">
        <f t="shared" si="4"/>
        <v>260</v>
      </c>
      <c r="J37" s="85">
        <v>53.4</v>
      </c>
      <c r="K37" s="69">
        <f t="shared" si="1"/>
        <v>13884</v>
      </c>
    </row>
    <row r="38" spans="1:55" s="2" customFormat="1" x14ac:dyDescent="0.3">
      <c r="A38" s="6" t="s">
        <v>239</v>
      </c>
      <c r="B38" s="6" t="s">
        <v>240</v>
      </c>
      <c r="C38" s="6" t="s">
        <v>236</v>
      </c>
      <c r="D38" s="74">
        <v>46947</v>
      </c>
      <c r="E38" s="6" t="s">
        <v>238</v>
      </c>
      <c r="F38" s="6" t="s">
        <v>12</v>
      </c>
      <c r="G38" s="56"/>
      <c r="H38" s="66">
        <v>1</v>
      </c>
      <c r="I38" s="8">
        <f t="shared" si="4"/>
        <v>52</v>
      </c>
      <c r="J38" s="85">
        <v>53.4</v>
      </c>
      <c r="K38" s="69">
        <f t="shared" si="1"/>
        <v>2776.7999999999997</v>
      </c>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row>
    <row r="39" spans="1:55" x14ac:dyDescent="0.3">
      <c r="A39" s="9" t="s">
        <v>368</v>
      </c>
      <c r="B39" s="9" t="s">
        <v>369</v>
      </c>
      <c r="C39" s="9" t="s">
        <v>370</v>
      </c>
      <c r="D39" s="73" t="s">
        <v>371</v>
      </c>
      <c r="E39" s="9" t="s">
        <v>212</v>
      </c>
      <c r="F39" s="6" t="s">
        <v>20</v>
      </c>
      <c r="G39" s="58"/>
      <c r="H39" s="66">
        <v>5</v>
      </c>
      <c r="I39" s="8">
        <f>H39*52</f>
        <v>260</v>
      </c>
      <c r="J39" s="85">
        <v>53.4</v>
      </c>
      <c r="K39" s="69">
        <f t="shared" si="1"/>
        <v>13884</v>
      </c>
    </row>
    <row r="40" spans="1:55" x14ac:dyDescent="0.3">
      <c r="A40" s="9" t="s">
        <v>208</v>
      </c>
      <c r="B40" s="9" t="s">
        <v>209</v>
      </c>
      <c r="C40" s="9" t="s">
        <v>210</v>
      </c>
      <c r="D40" s="73" t="s">
        <v>211</v>
      </c>
      <c r="E40" s="9" t="s">
        <v>212</v>
      </c>
      <c r="F40" s="6" t="s">
        <v>20</v>
      </c>
      <c r="G40" s="56"/>
      <c r="H40" s="66">
        <v>5</v>
      </c>
      <c r="I40" s="8">
        <f>H40*52</f>
        <v>260</v>
      </c>
      <c r="J40" s="85">
        <v>53.4</v>
      </c>
      <c r="K40" s="69">
        <f t="shared" si="1"/>
        <v>13884</v>
      </c>
    </row>
    <row r="41" spans="1:55" x14ac:dyDescent="0.3">
      <c r="A41" s="6" t="s">
        <v>213</v>
      </c>
      <c r="B41" s="6" t="s">
        <v>214</v>
      </c>
      <c r="C41" s="6" t="s">
        <v>215</v>
      </c>
      <c r="D41" s="74">
        <v>47905</v>
      </c>
      <c r="E41" s="6" t="s">
        <v>212</v>
      </c>
      <c r="F41" s="6" t="s">
        <v>12</v>
      </c>
      <c r="G41" s="56"/>
      <c r="H41" s="66">
        <v>1</v>
      </c>
      <c r="I41" s="8">
        <f>H41*52</f>
        <v>52</v>
      </c>
      <c r="J41" s="85">
        <v>53.4</v>
      </c>
      <c r="K41" s="69">
        <f t="shared" si="1"/>
        <v>2776.7999999999997</v>
      </c>
    </row>
    <row r="42" spans="1:55" x14ac:dyDescent="0.3">
      <c r="A42" s="9" t="s">
        <v>216</v>
      </c>
      <c r="B42" s="9" t="s">
        <v>217</v>
      </c>
      <c r="C42" s="9" t="s">
        <v>215</v>
      </c>
      <c r="D42" s="72">
        <v>47905</v>
      </c>
      <c r="E42" s="9" t="s">
        <v>212</v>
      </c>
      <c r="F42" s="6" t="s">
        <v>20</v>
      </c>
      <c r="G42" s="57"/>
      <c r="H42" s="66">
        <v>5</v>
      </c>
      <c r="I42" s="8">
        <f>H42*52</f>
        <v>260</v>
      </c>
      <c r="J42" s="85">
        <v>53.4</v>
      </c>
      <c r="K42" s="69">
        <f t="shared" si="1"/>
        <v>13884</v>
      </c>
    </row>
    <row r="43" spans="1:55" ht="28.8" x14ac:dyDescent="0.3">
      <c r="A43" s="6" t="s">
        <v>419</v>
      </c>
      <c r="B43" s="6" t="s">
        <v>420</v>
      </c>
      <c r="C43" s="6" t="s">
        <v>215</v>
      </c>
      <c r="D43" s="74">
        <v>47905</v>
      </c>
      <c r="E43" s="6" t="s">
        <v>212</v>
      </c>
      <c r="F43" s="6" t="s">
        <v>12</v>
      </c>
      <c r="G43" s="56" t="s">
        <v>432</v>
      </c>
      <c r="H43" s="66">
        <v>0</v>
      </c>
      <c r="I43" s="8">
        <v>0</v>
      </c>
      <c r="J43" s="85">
        <v>53.4</v>
      </c>
      <c r="K43" s="69">
        <f t="shared" si="1"/>
        <v>0</v>
      </c>
    </row>
    <row r="44" spans="1:55" x14ac:dyDescent="0.3">
      <c r="A44" s="6" t="s">
        <v>253</v>
      </c>
      <c r="B44" s="6" t="s">
        <v>254</v>
      </c>
      <c r="C44" s="6" t="s">
        <v>255</v>
      </c>
      <c r="D44" s="74">
        <v>47959</v>
      </c>
      <c r="E44" s="6" t="s">
        <v>256</v>
      </c>
      <c r="F44" s="6" t="s">
        <v>12</v>
      </c>
      <c r="G44" s="56"/>
      <c r="H44" s="66">
        <v>1</v>
      </c>
      <c r="I44" s="8">
        <f>H44*52</f>
        <v>52</v>
      </c>
      <c r="J44" s="85">
        <v>53.4</v>
      </c>
      <c r="K44" s="69">
        <f t="shared" si="1"/>
        <v>2776.7999999999997</v>
      </c>
    </row>
    <row r="45" spans="1:55" x14ac:dyDescent="0.3">
      <c r="A45" s="6" t="s">
        <v>376</v>
      </c>
      <c r="B45" s="6" t="s">
        <v>377</v>
      </c>
      <c r="C45" s="6" t="s">
        <v>378</v>
      </c>
      <c r="D45" s="74">
        <v>47995</v>
      </c>
      <c r="E45" s="6" t="s">
        <v>256</v>
      </c>
      <c r="F45" s="6" t="s">
        <v>12</v>
      </c>
      <c r="G45" s="56"/>
      <c r="H45" s="66">
        <v>1</v>
      </c>
      <c r="I45" s="8">
        <f>H45*52</f>
        <v>52</v>
      </c>
      <c r="J45" s="85">
        <v>53.4</v>
      </c>
      <c r="K45" s="69">
        <f t="shared" si="1"/>
        <v>2776.7999999999997</v>
      </c>
    </row>
    <row r="46" spans="1:55" ht="57.6" x14ac:dyDescent="0.3">
      <c r="A46" s="5" t="s">
        <v>157</v>
      </c>
      <c r="B46" s="5" t="s">
        <v>158</v>
      </c>
      <c r="C46" s="5" t="s">
        <v>159</v>
      </c>
      <c r="D46" s="72">
        <v>47348</v>
      </c>
      <c r="E46" s="5" t="s">
        <v>160</v>
      </c>
      <c r="F46" s="6" t="s">
        <v>9</v>
      </c>
      <c r="G46" s="7" t="s">
        <v>390</v>
      </c>
      <c r="H46" s="66">
        <v>0</v>
      </c>
      <c r="I46" s="8">
        <v>99</v>
      </c>
      <c r="J46" s="85">
        <v>20</v>
      </c>
      <c r="K46" s="69">
        <f t="shared" si="1"/>
        <v>1980</v>
      </c>
    </row>
    <row r="47" spans="1:55" ht="57.6" x14ac:dyDescent="0.3">
      <c r="A47" s="5" t="s">
        <v>241</v>
      </c>
      <c r="B47" s="5" t="s">
        <v>242</v>
      </c>
      <c r="C47" s="5" t="s">
        <v>165</v>
      </c>
      <c r="D47" s="72">
        <v>46953</v>
      </c>
      <c r="E47" s="5" t="s">
        <v>243</v>
      </c>
      <c r="F47" s="6" t="s">
        <v>9</v>
      </c>
      <c r="G47" s="7" t="s">
        <v>390</v>
      </c>
      <c r="H47" s="66">
        <v>0</v>
      </c>
      <c r="I47" s="8">
        <v>99</v>
      </c>
      <c r="J47" s="85">
        <v>20</v>
      </c>
      <c r="K47" s="69">
        <f t="shared" si="1"/>
        <v>1980</v>
      </c>
    </row>
    <row r="48" spans="1:55" x14ac:dyDescent="0.3">
      <c r="A48" s="31" t="s">
        <v>204</v>
      </c>
      <c r="B48" s="31" t="s">
        <v>205</v>
      </c>
      <c r="C48" s="31" t="s">
        <v>206</v>
      </c>
      <c r="D48" s="76">
        <v>46902</v>
      </c>
      <c r="E48" s="31" t="s">
        <v>207</v>
      </c>
      <c r="F48" s="31" t="s">
        <v>12</v>
      </c>
      <c r="G48" s="59"/>
      <c r="H48" s="67">
        <v>1</v>
      </c>
      <c r="I48" s="32">
        <f>H48*52</f>
        <v>52</v>
      </c>
      <c r="J48" s="86">
        <v>53.4</v>
      </c>
      <c r="K48" s="69">
        <f t="shared" si="1"/>
        <v>2776.7999999999997</v>
      </c>
    </row>
    <row r="49" spans="1:11" x14ac:dyDescent="0.3">
      <c r="A49" s="37"/>
      <c r="B49" s="38"/>
      <c r="C49" s="38"/>
      <c r="D49" s="77"/>
      <c r="E49" s="38"/>
      <c r="F49" s="38"/>
      <c r="G49" s="39"/>
      <c r="H49" s="64"/>
      <c r="I49" s="40"/>
      <c r="J49" s="40"/>
      <c r="K49" s="41"/>
    </row>
    <row r="50" spans="1:11" x14ac:dyDescent="0.3">
      <c r="A50" s="29" t="s">
        <v>385</v>
      </c>
      <c r="B50" s="42"/>
      <c r="C50" s="42"/>
      <c r="D50" s="78"/>
      <c r="E50" s="42"/>
      <c r="F50" s="42"/>
      <c r="G50" s="43"/>
      <c r="H50" s="65"/>
      <c r="I50" s="44"/>
      <c r="J50" s="44"/>
      <c r="K50" s="45"/>
    </row>
    <row r="51" spans="1:11" ht="57.6" x14ac:dyDescent="0.3">
      <c r="A51" s="5" t="s">
        <v>74</v>
      </c>
      <c r="B51" s="33" t="s">
        <v>75</v>
      </c>
      <c r="C51" s="33" t="s">
        <v>76</v>
      </c>
      <c r="D51" s="79">
        <v>47933</v>
      </c>
      <c r="E51" s="33" t="s">
        <v>77</v>
      </c>
      <c r="F51" s="34" t="s">
        <v>9</v>
      </c>
      <c r="G51" s="35" t="s">
        <v>390</v>
      </c>
      <c r="H51" s="68">
        <v>0</v>
      </c>
      <c r="I51" s="36">
        <v>99</v>
      </c>
      <c r="J51" s="87">
        <v>20</v>
      </c>
      <c r="K51" s="69">
        <f t="shared" ref="K51:K101" si="5">I51*J51</f>
        <v>1980</v>
      </c>
    </row>
    <row r="52" spans="1:11" x14ac:dyDescent="0.3">
      <c r="A52" s="6" t="s">
        <v>430</v>
      </c>
      <c r="B52" s="6" t="s">
        <v>431</v>
      </c>
      <c r="C52" s="6" t="s">
        <v>76</v>
      </c>
      <c r="D52" s="74">
        <v>47933</v>
      </c>
      <c r="E52" s="6" t="s">
        <v>77</v>
      </c>
      <c r="F52" s="6" t="s">
        <v>20</v>
      </c>
      <c r="G52" s="5"/>
      <c r="H52" s="66">
        <v>5</v>
      </c>
      <c r="I52" s="32">
        <f>H52*52</f>
        <v>260</v>
      </c>
      <c r="J52" s="85">
        <v>53.4</v>
      </c>
      <c r="K52" s="69">
        <f t="shared" si="5"/>
        <v>13884</v>
      </c>
    </row>
    <row r="53" spans="1:11" ht="57.6" x14ac:dyDescent="0.3">
      <c r="A53" s="5" t="s">
        <v>230</v>
      </c>
      <c r="B53" s="5" t="s">
        <v>231</v>
      </c>
      <c r="C53" s="5" t="s">
        <v>232</v>
      </c>
      <c r="D53" s="72">
        <v>46052</v>
      </c>
      <c r="E53" s="5" t="s">
        <v>233</v>
      </c>
      <c r="F53" s="6" t="s">
        <v>9</v>
      </c>
      <c r="G53" s="7" t="s">
        <v>390</v>
      </c>
      <c r="H53" s="66">
        <v>0</v>
      </c>
      <c r="I53" s="8">
        <v>99</v>
      </c>
      <c r="J53" s="85">
        <v>20</v>
      </c>
      <c r="K53" s="69">
        <f t="shared" si="5"/>
        <v>1980</v>
      </c>
    </row>
    <row r="54" spans="1:11" ht="57.6" x14ac:dyDescent="0.3">
      <c r="A54" s="5" t="s">
        <v>46</v>
      </c>
      <c r="B54" s="5" t="s">
        <v>47</v>
      </c>
      <c r="C54" s="5" t="s">
        <v>48</v>
      </c>
      <c r="D54" s="72">
        <v>46032</v>
      </c>
      <c r="E54" s="5" t="s">
        <v>49</v>
      </c>
      <c r="F54" s="6" t="s">
        <v>9</v>
      </c>
      <c r="G54" s="7" t="s">
        <v>390</v>
      </c>
      <c r="H54" s="66">
        <v>0</v>
      </c>
      <c r="I54" s="8">
        <v>99</v>
      </c>
      <c r="J54" s="85">
        <v>20</v>
      </c>
      <c r="K54" s="69">
        <f t="shared" si="5"/>
        <v>1980</v>
      </c>
    </row>
    <row r="55" spans="1:11" ht="57.6" x14ac:dyDescent="0.3">
      <c r="A55" s="5" t="s">
        <v>50</v>
      </c>
      <c r="B55" s="5" t="s">
        <v>51</v>
      </c>
      <c r="C55" s="5" t="s">
        <v>48</v>
      </c>
      <c r="D55" s="72">
        <v>46032</v>
      </c>
      <c r="E55" s="5" t="s">
        <v>49</v>
      </c>
      <c r="F55" s="6" t="s">
        <v>9</v>
      </c>
      <c r="G55" s="7" t="s">
        <v>390</v>
      </c>
      <c r="H55" s="66">
        <v>0</v>
      </c>
      <c r="I55" s="8">
        <v>99</v>
      </c>
      <c r="J55" s="85">
        <v>20</v>
      </c>
      <c r="K55" s="69">
        <f t="shared" si="5"/>
        <v>1980</v>
      </c>
    </row>
    <row r="56" spans="1:11" ht="57.6" x14ac:dyDescent="0.3">
      <c r="A56" s="5" t="s">
        <v>379</v>
      </c>
      <c r="B56" s="5" t="s">
        <v>380</v>
      </c>
      <c r="C56" s="5" t="s">
        <v>381</v>
      </c>
      <c r="D56" s="72">
        <v>46077</v>
      </c>
      <c r="E56" s="5" t="s">
        <v>49</v>
      </c>
      <c r="F56" s="6" t="s">
        <v>9</v>
      </c>
      <c r="G56" s="7" t="s">
        <v>390</v>
      </c>
      <c r="H56" s="66">
        <v>0</v>
      </c>
      <c r="I56" s="8">
        <v>99</v>
      </c>
      <c r="J56" s="85">
        <v>20</v>
      </c>
      <c r="K56" s="69">
        <f t="shared" si="5"/>
        <v>1980</v>
      </c>
    </row>
    <row r="57" spans="1:11" x14ac:dyDescent="0.3">
      <c r="A57" s="9" t="s">
        <v>79</v>
      </c>
      <c r="B57" s="9" t="s">
        <v>80</v>
      </c>
      <c r="C57" s="9" t="s">
        <v>81</v>
      </c>
      <c r="D57" s="73" t="s">
        <v>82</v>
      </c>
      <c r="E57" s="9" t="s">
        <v>83</v>
      </c>
      <c r="F57" s="6" t="s">
        <v>20</v>
      </c>
      <c r="G57" s="56"/>
      <c r="H57" s="66">
        <v>5</v>
      </c>
      <c r="I57" s="8">
        <f>H57*52</f>
        <v>260</v>
      </c>
      <c r="J57" s="85">
        <v>53.4</v>
      </c>
      <c r="K57" s="69">
        <f t="shared" si="5"/>
        <v>13884</v>
      </c>
    </row>
    <row r="58" spans="1:11" x14ac:dyDescent="0.3">
      <c r="A58" s="9" t="s">
        <v>282</v>
      </c>
      <c r="B58" s="9" t="s">
        <v>283</v>
      </c>
      <c r="C58" s="9" t="s">
        <v>284</v>
      </c>
      <c r="D58" s="73" t="s">
        <v>285</v>
      </c>
      <c r="E58" s="9" t="s">
        <v>83</v>
      </c>
      <c r="F58" s="6" t="s">
        <v>12</v>
      </c>
      <c r="G58" s="56"/>
      <c r="H58" s="66">
        <v>1</v>
      </c>
      <c r="I58" s="8">
        <f>H58*52</f>
        <v>52</v>
      </c>
      <c r="J58" s="85">
        <v>53.4</v>
      </c>
      <c r="K58" s="69">
        <f t="shared" si="5"/>
        <v>2776.7999999999997</v>
      </c>
    </row>
    <row r="59" spans="1:11" x14ac:dyDescent="0.3">
      <c r="A59" s="9" t="s">
        <v>84</v>
      </c>
      <c r="B59" s="9" t="s">
        <v>85</v>
      </c>
      <c r="C59" s="9" t="s">
        <v>81</v>
      </c>
      <c r="D59" s="72">
        <v>46122</v>
      </c>
      <c r="E59" s="9" t="s">
        <v>83</v>
      </c>
      <c r="F59" s="6" t="s">
        <v>20</v>
      </c>
      <c r="G59" s="57"/>
      <c r="H59" s="66">
        <v>5</v>
      </c>
      <c r="I59" s="8">
        <f>H59*52</f>
        <v>260</v>
      </c>
      <c r="J59" s="85">
        <v>53.4</v>
      </c>
      <c r="K59" s="69">
        <f t="shared" si="5"/>
        <v>13884</v>
      </c>
    </row>
    <row r="60" spans="1:11" x14ac:dyDescent="0.3">
      <c r="A60" s="6" t="s">
        <v>148</v>
      </c>
      <c r="B60" s="6" t="s">
        <v>149</v>
      </c>
      <c r="C60" s="6" t="s">
        <v>150</v>
      </c>
      <c r="D60" s="74">
        <v>46143</v>
      </c>
      <c r="E60" s="6" t="s">
        <v>90</v>
      </c>
      <c r="F60" s="6" t="s">
        <v>12</v>
      </c>
      <c r="G60" s="56"/>
      <c r="H60" s="66">
        <v>1</v>
      </c>
      <c r="I60" s="8">
        <f>H60*52</f>
        <v>52</v>
      </c>
      <c r="J60" s="85">
        <v>53.4</v>
      </c>
      <c r="K60" s="69">
        <f t="shared" si="5"/>
        <v>2776.7999999999997</v>
      </c>
    </row>
    <row r="61" spans="1:11" x14ac:dyDescent="0.3">
      <c r="A61" s="6" t="s">
        <v>151</v>
      </c>
      <c r="B61" s="6" t="s">
        <v>152</v>
      </c>
      <c r="C61" s="6" t="s">
        <v>153</v>
      </c>
      <c r="D61" s="74">
        <v>46143</v>
      </c>
      <c r="E61" s="6" t="s">
        <v>90</v>
      </c>
      <c r="F61" s="6" t="s">
        <v>12</v>
      </c>
      <c r="G61" s="56"/>
      <c r="H61" s="66">
        <v>1</v>
      </c>
      <c r="I61" s="8">
        <f>H61*52</f>
        <v>52</v>
      </c>
      <c r="J61" s="85">
        <v>53.4</v>
      </c>
      <c r="K61" s="69">
        <f t="shared" si="5"/>
        <v>2776.7999999999997</v>
      </c>
    </row>
    <row r="62" spans="1:11" x14ac:dyDescent="0.3">
      <c r="A62" s="9" t="s">
        <v>166</v>
      </c>
      <c r="B62" s="9" t="s">
        <v>167</v>
      </c>
      <c r="C62" s="9" t="s">
        <v>164</v>
      </c>
      <c r="D62" s="73" t="s">
        <v>168</v>
      </c>
      <c r="E62" s="9" t="s">
        <v>165</v>
      </c>
      <c r="F62" s="6" t="s">
        <v>20</v>
      </c>
      <c r="G62" s="58"/>
      <c r="H62" s="66">
        <v>5</v>
      </c>
      <c r="I62" s="8">
        <f t="shared" ref="I62:I71" si="6">H62*52</f>
        <v>260</v>
      </c>
      <c r="J62" s="85">
        <v>53.4</v>
      </c>
      <c r="K62" s="69">
        <f t="shared" si="5"/>
        <v>13884</v>
      </c>
    </row>
    <row r="63" spans="1:11" x14ac:dyDescent="0.3">
      <c r="A63" s="9" t="s">
        <v>171</v>
      </c>
      <c r="B63" s="9" t="s">
        <v>172</v>
      </c>
      <c r="C63" s="9" t="s">
        <v>164</v>
      </c>
      <c r="D63" s="73" t="s">
        <v>170</v>
      </c>
      <c r="E63" s="9" t="s">
        <v>165</v>
      </c>
      <c r="F63" s="6" t="s">
        <v>20</v>
      </c>
      <c r="G63" s="56"/>
      <c r="H63" s="66">
        <v>5</v>
      </c>
      <c r="I63" s="8">
        <f t="shared" si="6"/>
        <v>260</v>
      </c>
      <c r="J63" s="85">
        <v>53.4</v>
      </c>
      <c r="K63" s="69">
        <f t="shared" si="5"/>
        <v>13884</v>
      </c>
    </row>
    <row r="64" spans="1:11" x14ac:dyDescent="0.3">
      <c r="A64" s="9" t="s">
        <v>173</v>
      </c>
      <c r="B64" s="9" t="s">
        <v>174</v>
      </c>
      <c r="C64" s="9" t="s">
        <v>169</v>
      </c>
      <c r="D64" s="73" t="s">
        <v>175</v>
      </c>
      <c r="E64" s="9" t="s">
        <v>165</v>
      </c>
      <c r="F64" s="6" t="s">
        <v>20</v>
      </c>
      <c r="G64" s="56"/>
      <c r="H64" s="66">
        <v>5</v>
      </c>
      <c r="I64" s="8">
        <f t="shared" si="6"/>
        <v>260</v>
      </c>
      <c r="J64" s="85">
        <v>53.4</v>
      </c>
      <c r="K64" s="69">
        <f t="shared" si="5"/>
        <v>13884</v>
      </c>
    </row>
    <row r="65" spans="1:11" x14ac:dyDescent="0.3">
      <c r="A65" s="5" t="s">
        <v>176</v>
      </c>
      <c r="B65" s="5" t="s">
        <v>177</v>
      </c>
      <c r="C65" s="5" t="s">
        <v>164</v>
      </c>
      <c r="D65" s="72">
        <v>46222</v>
      </c>
      <c r="E65" s="5" t="s">
        <v>165</v>
      </c>
      <c r="F65" s="5" t="s">
        <v>56</v>
      </c>
      <c r="G65" s="56"/>
      <c r="H65" s="66">
        <v>2</v>
      </c>
      <c r="I65" s="8">
        <f t="shared" si="6"/>
        <v>104</v>
      </c>
      <c r="J65" s="85">
        <v>53.4</v>
      </c>
      <c r="K65" s="69">
        <f t="shared" si="5"/>
        <v>5553.5999999999995</v>
      </c>
    </row>
    <row r="66" spans="1:11" x14ac:dyDescent="0.3">
      <c r="A66" s="6" t="s">
        <v>178</v>
      </c>
      <c r="B66" s="6" t="s">
        <v>179</v>
      </c>
      <c r="C66" s="6" t="s">
        <v>164</v>
      </c>
      <c r="D66" s="74">
        <v>46237</v>
      </c>
      <c r="E66" s="6" t="s">
        <v>165</v>
      </c>
      <c r="F66" s="6" t="s">
        <v>12</v>
      </c>
      <c r="G66" s="56"/>
      <c r="H66" s="66">
        <v>1</v>
      </c>
      <c r="I66" s="8">
        <f t="shared" si="6"/>
        <v>52</v>
      </c>
      <c r="J66" s="85">
        <v>53.4</v>
      </c>
      <c r="K66" s="69">
        <f t="shared" si="5"/>
        <v>2776.7999999999997</v>
      </c>
    </row>
    <row r="67" spans="1:11" x14ac:dyDescent="0.3">
      <c r="A67" s="6" t="s">
        <v>180</v>
      </c>
      <c r="B67" s="6" t="s">
        <v>181</v>
      </c>
      <c r="C67" s="6" t="s">
        <v>164</v>
      </c>
      <c r="D67" s="74">
        <v>46220</v>
      </c>
      <c r="E67" s="6" t="s">
        <v>165</v>
      </c>
      <c r="F67" s="6" t="s">
        <v>12</v>
      </c>
      <c r="G67" s="56"/>
      <c r="H67" s="66">
        <v>1</v>
      </c>
      <c r="I67" s="8">
        <f t="shared" si="6"/>
        <v>52</v>
      </c>
      <c r="J67" s="85">
        <v>53.4</v>
      </c>
      <c r="K67" s="69">
        <f t="shared" si="5"/>
        <v>2776.7999999999997</v>
      </c>
    </row>
    <row r="68" spans="1:11" x14ac:dyDescent="0.3">
      <c r="A68" s="6" t="s">
        <v>182</v>
      </c>
      <c r="B68" s="6" t="s">
        <v>183</v>
      </c>
      <c r="C68" s="6" t="s">
        <v>164</v>
      </c>
      <c r="D68" s="74">
        <v>46237</v>
      </c>
      <c r="E68" s="6" t="s">
        <v>165</v>
      </c>
      <c r="F68" s="6" t="s">
        <v>12</v>
      </c>
      <c r="G68" s="56"/>
      <c r="H68" s="66">
        <v>1</v>
      </c>
      <c r="I68" s="8">
        <f t="shared" si="6"/>
        <v>52</v>
      </c>
      <c r="J68" s="85">
        <v>53.4</v>
      </c>
      <c r="K68" s="69">
        <f t="shared" si="5"/>
        <v>2776.7999999999997</v>
      </c>
    </row>
    <row r="69" spans="1:11" x14ac:dyDescent="0.3">
      <c r="A69" s="6" t="s">
        <v>184</v>
      </c>
      <c r="B69" s="6" t="s">
        <v>185</v>
      </c>
      <c r="C69" s="6" t="s">
        <v>164</v>
      </c>
      <c r="D69" s="74">
        <v>46227</v>
      </c>
      <c r="E69" s="6" t="s">
        <v>165</v>
      </c>
      <c r="F69" s="6" t="s">
        <v>12</v>
      </c>
      <c r="G69" s="56"/>
      <c r="H69" s="66">
        <v>1</v>
      </c>
      <c r="I69" s="8">
        <f t="shared" si="6"/>
        <v>52</v>
      </c>
      <c r="J69" s="85">
        <v>53.4</v>
      </c>
      <c r="K69" s="69">
        <f t="shared" si="5"/>
        <v>2776.7999999999997</v>
      </c>
    </row>
    <row r="70" spans="1:11" x14ac:dyDescent="0.3">
      <c r="A70" s="9" t="s">
        <v>186</v>
      </c>
      <c r="B70" s="9" t="s">
        <v>187</v>
      </c>
      <c r="C70" s="9" t="s">
        <v>169</v>
      </c>
      <c r="D70" s="73" t="s">
        <v>188</v>
      </c>
      <c r="E70" s="9" t="s">
        <v>165</v>
      </c>
      <c r="F70" s="6" t="s">
        <v>12</v>
      </c>
      <c r="G70" s="56"/>
      <c r="H70" s="66">
        <v>1</v>
      </c>
      <c r="I70" s="8">
        <f t="shared" si="6"/>
        <v>52</v>
      </c>
      <c r="J70" s="85">
        <v>53.4</v>
      </c>
      <c r="K70" s="69">
        <f t="shared" si="5"/>
        <v>2776.7999999999997</v>
      </c>
    </row>
    <row r="71" spans="1:11" x14ac:dyDescent="0.3">
      <c r="A71" s="9" t="s">
        <v>189</v>
      </c>
      <c r="B71" s="9" t="s">
        <v>190</v>
      </c>
      <c r="C71" s="9" t="s">
        <v>169</v>
      </c>
      <c r="D71" s="73" t="s">
        <v>191</v>
      </c>
      <c r="E71" s="9" t="s">
        <v>165</v>
      </c>
      <c r="F71" s="6" t="s">
        <v>12</v>
      </c>
      <c r="G71" s="56"/>
      <c r="H71" s="66">
        <v>1</v>
      </c>
      <c r="I71" s="8">
        <f t="shared" si="6"/>
        <v>52</v>
      </c>
      <c r="J71" s="85">
        <v>53.4</v>
      </c>
      <c r="K71" s="69">
        <f t="shared" si="5"/>
        <v>2776.7999999999997</v>
      </c>
    </row>
    <row r="72" spans="1:11" ht="57.6" x14ac:dyDescent="0.3">
      <c r="A72" s="6" t="s">
        <v>423</v>
      </c>
      <c r="B72" s="6" t="s">
        <v>424</v>
      </c>
      <c r="C72" s="6" t="s">
        <v>164</v>
      </c>
      <c r="D72" s="74"/>
      <c r="E72" s="6" t="s">
        <v>165</v>
      </c>
      <c r="F72" s="6" t="s">
        <v>9</v>
      </c>
      <c r="G72" s="7" t="s">
        <v>390</v>
      </c>
      <c r="H72" s="66">
        <v>0</v>
      </c>
      <c r="I72" s="8">
        <v>99</v>
      </c>
      <c r="J72" s="85">
        <v>20</v>
      </c>
      <c r="K72" s="69">
        <f t="shared" si="5"/>
        <v>1980</v>
      </c>
    </row>
    <row r="73" spans="1:11" x14ac:dyDescent="0.3">
      <c r="A73" s="6" t="s">
        <v>257</v>
      </c>
      <c r="B73" s="6" t="s">
        <v>258</v>
      </c>
      <c r="C73" s="6" t="s">
        <v>259</v>
      </c>
      <c r="D73" s="74">
        <v>46158</v>
      </c>
      <c r="E73" s="6" t="s">
        <v>260</v>
      </c>
      <c r="F73" s="6" t="s">
        <v>12</v>
      </c>
      <c r="G73" s="56"/>
      <c r="H73" s="66">
        <v>1</v>
      </c>
      <c r="I73" s="8">
        <f>H73*52</f>
        <v>52</v>
      </c>
      <c r="J73" s="85">
        <v>53.4</v>
      </c>
      <c r="K73" s="69">
        <f t="shared" si="5"/>
        <v>2776.7999999999997</v>
      </c>
    </row>
    <row r="74" spans="1:11" x14ac:dyDescent="0.3">
      <c r="A74" s="5" t="s">
        <v>70</v>
      </c>
      <c r="B74" s="5" t="s">
        <v>71</v>
      </c>
      <c r="C74" s="5" t="s">
        <v>67</v>
      </c>
      <c r="D74" s="72">
        <v>47331</v>
      </c>
      <c r="E74" s="5" t="s">
        <v>391</v>
      </c>
      <c r="F74" s="6" t="s">
        <v>20</v>
      </c>
      <c r="G74" s="57"/>
      <c r="H74" s="66">
        <v>5</v>
      </c>
      <c r="I74" s="8">
        <f>H74*52</f>
        <v>260</v>
      </c>
      <c r="J74" s="85">
        <v>53.4</v>
      </c>
      <c r="K74" s="69">
        <f t="shared" si="5"/>
        <v>13884</v>
      </c>
    </row>
    <row r="75" spans="1:11" x14ac:dyDescent="0.3">
      <c r="A75" s="5" t="s">
        <v>72</v>
      </c>
      <c r="B75" s="5" t="s">
        <v>73</v>
      </c>
      <c r="C75" s="5" t="s">
        <v>67</v>
      </c>
      <c r="D75" s="72">
        <v>47331</v>
      </c>
      <c r="E75" s="5" t="s">
        <v>391</v>
      </c>
      <c r="F75" s="6" t="s">
        <v>20</v>
      </c>
      <c r="G75" s="57"/>
      <c r="H75" s="66">
        <v>5</v>
      </c>
      <c r="I75" s="8">
        <f>H75*52</f>
        <v>260</v>
      </c>
      <c r="J75" s="85">
        <v>53.4</v>
      </c>
      <c r="K75" s="69">
        <f t="shared" si="5"/>
        <v>13884</v>
      </c>
    </row>
    <row r="76" spans="1:11" x14ac:dyDescent="0.3">
      <c r="A76" s="6" t="s">
        <v>65</v>
      </c>
      <c r="B76" s="6" t="s">
        <v>66</v>
      </c>
      <c r="C76" s="6" t="s">
        <v>67</v>
      </c>
      <c r="D76" s="74">
        <v>47331</v>
      </c>
      <c r="E76" s="5" t="s">
        <v>391</v>
      </c>
      <c r="F76" s="6" t="s">
        <v>12</v>
      </c>
      <c r="G76" s="56"/>
      <c r="H76" s="66">
        <v>1</v>
      </c>
      <c r="I76" s="8">
        <f>H76*52</f>
        <v>52</v>
      </c>
      <c r="J76" s="85">
        <v>53.4</v>
      </c>
      <c r="K76" s="69">
        <f t="shared" si="5"/>
        <v>2776.7999999999997</v>
      </c>
    </row>
    <row r="77" spans="1:11" x14ac:dyDescent="0.3">
      <c r="A77" s="6" t="s">
        <v>68</v>
      </c>
      <c r="B77" s="6" t="s">
        <v>69</v>
      </c>
      <c r="C77" s="6" t="s">
        <v>67</v>
      </c>
      <c r="D77" s="74">
        <v>47331</v>
      </c>
      <c r="E77" s="5" t="s">
        <v>391</v>
      </c>
      <c r="F77" s="6" t="s">
        <v>12</v>
      </c>
      <c r="G77" s="56"/>
      <c r="H77" s="66">
        <v>1</v>
      </c>
      <c r="I77" s="8">
        <f>H77*52</f>
        <v>52</v>
      </c>
      <c r="J77" s="85">
        <v>53.4</v>
      </c>
      <c r="K77" s="69">
        <f t="shared" si="5"/>
        <v>2776.7999999999997</v>
      </c>
    </row>
    <row r="78" spans="1:11" ht="28.8" x14ac:dyDescent="0.3">
      <c r="A78" s="6" t="s">
        <v>413</v>
      </c>
      <c r="B78" s="6" t="s">
        <v>414</v>
      </c>
      <c r="C78" s="6" t="s">
        <v>67</v>
      </c>
      <c r="D78" s="74">
        <v>47331</v>
      </c>
      <c r="E78" s="6" t="s">
        <v>391</v>
      </c>
      <c r="F78" s="6" t="s">
        <v>12</v>
      </c>
      <c r="G78" s="56" t="s">
        <v>433</v>
      </c>
      <c r="H78" s="66">
        <v>0</v>
      </c>
      <c r="I78" s="8">
        <v>0</v>
      </c>
      <c r="J78" s="85">
        <v>53.4</v>
      </c>
      <c r="K78" s="69">
        <f t="shared" si="5"/>
        <v>0</v>
      </c>
    </row>
    <row r="79" spans="1:11" x14ac:dyDescent="0.3">
      <c r="A79" s="9" t="s">
        <v>269</v>
      </c>
      <c r="B79" s="9" t="s">
        <v>270</v>
      </c>
      <c r="C79" s="9" t="s">
        <v>271</v>
      </c>
      <c r="D79" s="73" t="s">
        <v>272</v>
      </c>
      <c r="E79" s="9" t="s">
        <v>273</v>
      </c>
      <c r="F79" s="6" t="s">
        <v>20</v>
      </c>
      <c r="G79" s="56"/>
      <c r="H79" s="66">
        <v>5</v>
      </c>
      <c r="I79" s="8">
        <f>H79*52</f>
        <v>260</v>
      </c>
      <c r="J79" s="85">
        <v>53.4</v>
      </c>
      <c r="K79" s="69">
        <f t="shared" si="5"/>
        <v>13884</v>
      </c>
    </row>
    <row r="80" spans="1:11" ht="28.8" x14ac:dyDescent="0.3">
      <c r="A80" s="6" t="s">
        <v>10</v>
      </c>
      <c r="B80" s="54" t="s">
        <v>11</v>
      </c>
      <c r="C80" s="6" t="s">
        <v>7</v>
      </c>
      <c r="D80" s="74">
        <v>46016</v>
      </c>
      <c r="E80" s="6" t="s">
        <v>8</v>
      </c>
      <c r="F80" s="6" t="s">
        <v>12</v>
      </c>
      <c r="G80" s="56"/>
      <c r="H80" s="66">
        <v>1</v>
      </c>
      <c r="I80" s="8">
        <f t="shared" ref="I80:I87" si="7">H80*52</f>
        <v>52</v>
      </c>
      <c r="J80" s="85">
        <v>53.4</v>
      </c>
      <c r="K80" s="69">
        <f t="shared" si="5"/>
        <v>2776.7999999999997</v>
      </c>
    </row>
    <row r="81" spans="1:11" x14ac:dyDescent="0.3">
      <c r="A81" s="6" t="s">
        <v>96</v>
      </c>
      <c r="B81" s="6" t="s">
        <v>97</v>
      </c>
      <c r="C81" s="6" t="s">
        <v>98</v>
      </c>
      <c r="D81" s="74">
        <v>46036</v>
      </c>
      <c r="E81" s="6" t="s">
        <v>8</v>
      </c>
      <c r="F81" s="6" t="s">
        <v>12</v>
      </c>
      <c r="G81" s="56"/>
      <c r="H81" s="66">
        <v>1</v>
      </c>
      <c r="I81" s="8">
        <f t="shared" si="7"/>
        <v>52</v>
      </c>
      <c r="J81" s="85">
        <v>53.4</v>
      </c>
      <c r="K81" s="69">
        <f t="shared" si="5"/>
        <v>2776.7999999999997</v>
      </c>
    </row>
    <row r="82" spans="1:11" x14ac:dyDescent="0.3">
      <c r="A82" s="6" t="s">
        <v>13</v>
      </c>
      <c r="B82" s="6" t="s">
        <v>14</v>
      </c>
      <c r="C82" s="6" t="s">
        <v>15</v>
      </c>
      <c r="D82" s="74">
        <v>46016</v>
      </c>
      <c r="E82" s="6" t="s">
        <v>8</v>
      </c>
      <c r="F82" s="6" t="s">
        <v>12</v>
      </c>
      <c r="G82" s="56"/>
      <c r="H82" s="66">
        <v>1</v>
      </c>
      <c r="I82" s="8">
        <f t="shared" si="7"/>
        <v>52</v>
      </c>
      <c r="J82" s="85">
        <v>53.4</v>
      </c>
      <c r="K82" s="69">
        <f t="shared" si="5"/>
        <v>2776.7999999999997</v>
      </c>
    </row>
    <row r="83" spans="1:11" x14ac:dyDescent="0.3">
      <c r="A83" s="6" t="s">
        <v>16</v>
      </c>
      <c r="B83" s="6" t="s">
        <v>17</v>
      </c>
      <c r="C83" s="6" t="s">
        <v>7</v>
      </c>
      <c r="D83" s="74">
        <v>46016</v>
      </c>
      <c r="E83" s="6" t="s">
        <v>8</v>
      </c>
      <c r="F83" s="6" t="s">
        <v>12</v>
      </c>
      <c r="G83" s="56"/>
      <c r="H83" s="66">
        <v>1</v>
      </c>
      <c r="I83" s="8">
        <f t="shared" si="7"/>
        <v>52</v>
      </c>
      <c r="J83" s="85">
        <v>53.4</v>
      </c>
      <c r="K83" s="69">
        <f t="shared" si="5"/>
        <v>2776.7999999999997</v>
      </c>
    </row>
    <row r="84" spans="1:11" x14ac:dyDescent="0.3">
      <c r="A84" s="9" t="s">
        <v>275</v>
      </c>
      <c r="B84" s="9" t="s">
        <v>276</v>
      </c>
      <c r="C84" s="9" t="s">
        <v>277</v>
      </c>
      <c r="D84" s="73" t="s">
        <v>278</v>
      </c>
      <c r="E84" s="9" t="s">
        <v>8</v>
      </c>
      <c r="F84" s="6" t="s">
        <v>12</v>
      </c>
      <c r="G84" s="56"/>
      <c r="H84" s="66">
        <v>1</v>
      </c>
      <c r="I84" s="8">
        <f t="shared" si="7"/>
        <v>52</v>
      </c>
      <c r="J84" s="85">
        <v>53.4</v>
      </c>
      <c r="K84" s="69">
        <f t="shared" si="5"/>
        <v>2776.7999999999997</v>
      </c>
    </row>
    <row r="85" spans="1:11" x14ac:dyDescent="0.3">
      <c r="A85" s="9" t="s">
        <v>279</v>
      </c>
      <c r="B85" s="9" t="s">
        <v>280</v>
      </c>
      <c r="C85" s="9" t="s">
        <v>277</v>
      </c>
      <c r="D85" s="73" t="s">
        <v>281</v>
      </c>
      <c r="E85" s="9" t="s">
        <v>8</v>
      </c>
      <c r="F85" s="6" t="s">
        <v>12</v>
      </c>
      <c r="G85" s="56"/>
      <c r="H85" s="66">
        <v>1</v>
      </c>
      <c r="I85" s="8">
        <f t="shared" si="7"/>
        <v>52</v>
      </c>
      <c r="J85" s="85">
        <v>53.4</v>
      </c>
      <c r="K85" s="69">
        <f t="shared" si="5"/>
        <v>2776.7999999999997</v>
      </c>
    </row>
    <row r="86" spans="1:11" x14ac:dyDescent="0.3">
      <c r="A86" s="9" t="s">
        <v>18</v>
      </c>
      <c r="B86" s="9" t="s">
        <v>19</v>
      </c>
      <c r="C86" s="9" t="s">
        <v>7</v>
      </c>
      <c r="D86" s="72">
        <v>46016</v>
      </c>
      <c r="E86" s="9" t="s">
        <v>8</v>
      </c>
      <c r="F86" s="6" t="s">
        <v>20</v>
      </c>
      <c r="G86" s="57"/>
      <c r="H86" s="66">
        <v>5</v>
      </c>
      <c r="I86" s="8">
        <f t="shared" si="7"/>
        <v>260</v>
      </c>
      <c r="J86" s="85">
        <v>53.4</v>
      </c>
      <c r="K86" s="69">
        <f t="shared" si="5"/>
        <v>13884</v>
      </c>
    </row>
    <row r="87" spans="1:11" ht="28.8" x14ac:dyDescent="0.3">
      <c r="A87" s="6" t="s">
        <v>415</v>
      </c>
      <c r="B87" s="6" t="s">
        <v>416</v>
      </c>
      <c r="C87" s="6" t="s">
        <v>7</v>
      </c>
      <c r="D87" s="74">
        <v>46016</v>
      </c>
      <c r="E87" s="6" t="s">
        <v>8</v>
      </c>
      <c r="F87" s="6" t="s">
        <v>12</v>
      </c>
      <c r="G87" s="56" t="s">
        <v>435</v>
      </c>
      <c r="H87" s="66">
        <v>1</v>
      </c>
      <c r="I87" s="8">
        <f t="shared" si="7"/>
        <v>52</v>
      </c>
      <c r="J87" s="85">
        <v>53.4</v>
      </c>
      <c r="K87" s="69">
        <f t="shared" si="5"/>
        <v>2776.7999999999997</v>
      </c>
    </row>
    <row r="88" spans="1:11" x14ac:dyDescent="0.3">
      <c r="A88" s="5" t="s">
        <v>315</v>
      </c>
      <c r="B88" s="5" t="s">
        <v>316</v>
      </c>
      <c r="C88" s="5" t="s">
        <v>317</v>
      </c>
      <c r="D88" s="72">
        <v>46173</v>
      </c>
      <c r="E88" s="5" t="s">
        <v>318</v>
      </c>
      <c r="F88" s="5" t="s">
        <v>56</v>
      </c>
      <c r="G88" s="56"/>
      <c r="H88" s="66">
        <v>2</v>
      </c>
      <c r="I88" s="8">
        <f>H88*52</f>
        <v>104</v>
      </c>
      <c r="J88" s="85">
        <v>53.4</v>
      </c>
      <c r="K88" s="69">
        <f t="shared" si="5"/>
        <v>5553.5999999999995</v>
      </c>
    </row>
    <row r="89" spans="1:11" ht="57.6" x14ac:dyDescent="0.3">
      <c r="A89" s="5" t="s">
        <v>293</v>
      </c>
      <c r="B89" s="5" t="s">
        <v>294</v>
      </c>
      <c r="C89" s="5" t="s">
        <v>295</v>
      </c>
      <c r="D89" s="72">
        <v>47374</v>
      </c>
      <c r="E89" s="5" t="s">
        <v>296</v>
      </c>
      <c r="F89" s="6" t="s">
        <v>9</v>
      </c>
      <c r="G89" s="7" t="s">
        <v>390</v>
      </c>
      <c r="H89" s="66">
        <v>0</v>
      </c>
      <c r="I89" s="8">
        <v>99</v>
      </c>
      <c r="J89" s="85">
        <v>20</v>
      </c>
      <c r="K89" s="69">
        <f t="shared" si="5"/>
        <v>1980</v>
      </c>
    </row>
    <row r="90" spans="1:11" x14ac:dyDescent="0.3">
      <c r="A90" s="6" t="s">
        <v>297</v>
      </c>
      <c r="B90" s="6" t="s">
        <v>298</v>
      </c>
      <c r="C90" s="6" t="s">
        <v>299</v>
      </c>
      <c r="D90" s="74">
        <v>47374</v>
      </c>
      <c r="E90" s="6" t="s">
        <v>296</v>
      </c>
      <c r="F90" s="6" t="s">
        <v>12</v>
      </c>
      <c r="G90" s="56"/>
      <c r="H90" s="66">
        <v>1</v>
      </c>
      <c r="I90" s="8">
        <f t="shared" ref="I90:I97" si="8">H90*52</f>
        <v>52</v>
      </c>
      <c r="J90" s="85">
        <v>53.4</v>
      </c>
      <c r="K90" s="69">
        <f t="shared" si="5"/>
        <v>2776.7999999999997</v>
      </c>
    </row>
    <row r="91" spans="1:11" x14ac:dyDescent="0.3">
      <c r="A91" s="6" t="s">
        <v>300</v>
      </c>
      <c r="B91" s="6" t="s">
        <v>301</v>
      </c>
      <c r="C91" s="6" t="s">
        <v>295</v>
      </c>
      <c r="D91" s="74">
        <v>47474</v>
      </c>
      <c r="E91" s="6" t="s">
        <v>296</v>
      </c>
      <c r="F91" s="6" t="s">
        <v>12</v>
      </c>
      <c r="G91" s="56"/>
      <c r="H91" s="66">
        <v>1</v>
      </c>
      <c r="I91" s="8">
        <f t="shared" si="8"/>
        <v>52</v>
      </c>
      <c r="J91" s="85">
        <v>53.4</v>
      </c>
      <c r="K91" s="69">
        <f t="shared" si="5"/>
        <v>2776.7999999999997</v>
      </c>
    </row>
    <row r="92" spans="1:11" x14ac:dyDescent="0.3">
      <c r="A92" s="6" t="s">
        <v>302</v>
      </c>
      <c r="B92" s="6" t="s">
        <v>303</v>
      </c>
      <c r="C92" s="6" t="s">
        <v>295</v>
      </c>
      <c r="D92" s="74">
        <v>47374</v>
      </c>
      <c r="E92" s="6" t="s">
        <v>296</v>
      </c>
      <c r="F92" s="6" t="s">
        <v>12</v>
      </c>
      <c r="G92" s="56"/>
      <c r="H92" s="66">
        <v>1</v>
      </c>
      <c r="I92" s="8">
        <f t="shared" si="8"/>
        <v>52</v>
      </c>
      <c r="J92" s="85">
        <v>53.4</v>
      </c>
      <c r="K92" s="69">
        <f t="shared" si="5"/>
        <v>2776.7999999999997</v>
      </c>
    </row>
    <row r="93" spans="1:11" x14ac:dyDescent="0.3">
      <c r="A93" s="9" t="s">
        <v>304</v>
      </c>
      <c r="B93" s="9" t="s">
        <v>305</v>
      </c>
      <c r="C93" s="9" t="s">
        <v>295</v>
      </c>
      <c r="D93" s="72">
        <v>47374</v>
      </c>
      <c r="E93" s="9" t="s">
        <v>296</v>
      </c>
      <c r="F93" s="6" t="s">
        <v>20</v>
      </c>
      <c r="G93" s="57"/>
      <c r="H93" s="66">
        <v>5</v>
      </c>
      <c r="I93" s="8">
        <f t="shared" si="8"/>
        <v>260</v>
      </c>
      <c r="J93" s="85">
        <v>53.4</v>
      </c>
      <c r="K93" s="69">
        <f t="shared" si="5"/>
        <v>13884</v>
      </c>
    </row>
    <row r="94" spans="1:11" ht="43.2" x14ac:dyDescent="0.3">
      <c r="A94" s="6" t="s">
        <v>421</v>
      </c>
      <c r="B94" s="6" t="s">
        <v>422</v>
      </c>
      <c r="C94" s="6" t="s">
        <v>295</v>
      </c>
      <c r="D94" s="74">
        <v>47374</v>
      </c>
      <c r="E94" s="6" t="s">
        <v>296</v>
      </c>
      <c r="F94" s="6" t="s">
        <v>12</v>
      </c>
      <c r="G94" s="56" t="s">
        <v>436</v>
      </c>
      <c r="H94" s="66">
        <v>0</v>
      </c>
      <c r="I94" s="8">
        <f t="shared" si="8"/>
        <v>0</v>
      </c>
      <c r="J94" s="85">
        <v>53.4</v>
      </c>
      <c r="K94" s="69">
        <f t="shared" si="5"/>
        <v>0</v>
      </c>
    </row>
    <row r="95" spans="1:11" x14ac:dyDescent="0.3">
      <c r="A95" s="9" t="s">
        <v>310</v>
      </c>
      <c r="B95" s="9" t="s">
        <v>311</v>
      </c>
      <c r="C95" s="9" t="s">
        <v>312</v>
      </c>
      <c r="D95" s="73" t="s">
        <v>313</v>
      </c>
      <c r="E95" s="9" t="s">
        <v>314</v>
      </c>
      <c r="F95" s="6" t="s">
        <v>20</v>
      </c>
      <c r="G95" s="56"/>
      <c r="H95" s="66">
        <v>5</v>
      </c>
      <c r="I95" s="8">
        <f t="shared" si="8"/>
        <v>260</v>
      </c>
      <c r="J95" s="85">
        <v>53.4</v>
      </c>
      <c r="K95" s="69">
        <f t="shared" si="5"/>
        <v>13884</v>
      </c>
    </row>
    <row r="96" spans="1:11" x14ac:dyDescent="0.3">
      <c r="A96" s="9" t="s">
        <v>143</v>
      </c>
      <c r="B96" s="9" t="s">
        <v>144</v>
      </c>
      <c r="C96" s="9" t="s">
        <v>145</v>
      </c>
      <c r="D96" s="73" t="s">
        <v>146</v>
      </c>
      <c r="E96" s="9" t="s">
        <v>147</v>
      </c>
      <c r="F96" s="6" t="s">
        <v>12</v>
      </c>
      <c r="G96" s="56"/>
      <c r="H96" s="66">
        <v>1</v>
      </c>
      <c r="I96" s="8">
        <f t="shared" si="8"/>
        <v>52</v>
      </c>
      <c r="J96" s="85">
        <v>53.4</v>
      </c>
      <c r="K96" s="69">
        <f t="shared" si="5"/>
        <v>2776.7999999999997</v>
      </c>
    </row>
    <row r="97" spans="1:11" x14ac:dyDescent="0.3">
      <c r="A97" s="6" t="s">
        <v>427</v>
      </c>
      <c r="B97" s="6" t="s">
        <v>428</v>
      </c>
      <c r="C97" s="6" t="s">
        <v>429</v>
      </c>
      <c r="D97" s="74">
        <v>46135</v>
      </c>
      <c r="E97" s="6" t="s">
        <v>147</v>
      </c>
      <c r="F97" s="6" t="s">
        <v>20</v>
      </c>
      <c r="G97" s="5"/>
      <c r="H97" s="66">
        <v>5</v>
      </c>
      <c r="I97" s="8">
        <f t="shared" si="8"/>
        <v>260</v>
      </c>
      <c r="J97" s="85">
        <v>53.4</v>
      </c>
      <c r="K97" s="69">
        <f t="shared" si="5"/>
        <v>13884</v>
      </c>
    </row>
    <row r="98" spans="1:11" ht="57.6" x14ac:dyDescent="0.3">
      <c r="A98" s="5" t="s">
        <v>347</v>
      </c>
      <c r="B98" s="5" t="s">
        <v>348</v>
      </c>
      <c r="C98" s="5" t="s">
        <v>349</v>
      </c>
      <c r="D98" s="72">
        <v>47809</v>
      </c>
      <c r="E98" s="5" t="s">
        <v>322</v>
      </c>
      <c r="F98" s="6" t="s">
        <v>9</v>
      </c>
      <c r="G98" s="7" t="s">
        <v>390</v>
      </c>
      <c r="H98" s="66">
        <v>0</v>
      </c>
      <c r="I98" s="8">
        <v>99</v>
      </c>
      <c r="J98" s="85">
        <v>20</v>
      </c>
      <c r="K98" s="69">
        <f t="shared" si="5"/>
        <v>1980</v>
      </c>
    </row>
    <row r="99" spans="1:11" ht="57.6" x14ac:dyDescent="0.3">
      <c r="A99" s="5" t="s">
        <v>350</v>
      </c>
      <c r="B99" s="5" t="s">
        <v>351</v>
      </c>
      <c r="C99" s="5" t="s">
        <v>349</v>
      </c>
      <c r="D99" s="72">
        <v>47803</v>
      </c>
      <c r="E99" s="5" t="s">
        <v>322</v>
      </c>
      <c r="F99" s="6" t="s">
        <v>9</v>
      </c>
      <c r="G99" s="7" t="s">
        <v>390</v>
      </c>
      <c r="H99" s="66">
        <v>0</v>
      </c>
      <c r="I99" s="8">
        <v>99</v>
      </c>
      <c r="J99" s="85">
        <v>20</v>
      </c>
      <c r="K99" s="69">
        <f t="shared" si="5"/>
        <v>1980</v>
      </c>
    </row>
    <row r="100" spans="1:11" ht="57.6" x14ac:dyDescent="0.3">
      <c r="A100" s="5" t="s">
        <v>319</v>
      </c>
      <c r="B100" s="5" t="s">
        <v>320</v>
      </c>
      <c r="C100" s="5" t="s">
        <v>321</v>
      </c>
      <c r="D100" s="72">
        <v>47876</v>
      </c>
      <c r="E100" s="5" t="s">
        <v>322</v>
      </c>
      <c r="F100" s="6" t="s">
        <v>9</v>
      </c>
      <c r="G100" s="7" t="s">
        <v>390</v>
      </c>
      <c r="H100" s="66">
        <v>0</v>
      </c>
      <c r="I100" s="8">
        <v>99</v>
      </c>
      <c r="J100" s="85">
        <v>20</v>
      </c>
      <c r="K100" s="69">
        <f t="shared" si="5"/>
        <v>1980</v>
      </c>
    </row>
    <row r="101" spans="1:11" x14ac:dyDescent="0.3">
      <c r="A101" s="46" t="s">
        <v>352</v>
      </c>
      <c r="B101" s="46" t="s">
        <v>353</v>
      </c>
      <c r="C101" s="46" t="s">
        <v>349</v>
      </c>
      <c r="D101" s="80">
        <v>47807</v>
      </c>
      <c r="E101" s="46" t="s">
        <v>322</v>
      </c>
      <c r="F101" s="31" t="s">
        <v>20</v>
      </c>
      <c r="G101" s="60"/>
      <c r="H101" s="67">
        <v>5</v>
      </c>
      <c r="I101" s="32">
        <f>H101*52</f>
        <v>260</v>
      </c>
      <c r="J101" s="86">
        <v>53.4</v>
      </c>
      <c r="K101" s="69">
        <f t="shared" si="5"/>
        <v>13884</v>
      </c>
    </row>
    <row r="102" spans="1:11" x14ac:dyDescent="0.3">
      <c r="A102" s="47"/>
      <c r="B102" s="48"/>
      <c r="C102" s="48"/>
      <c r="D102" s="81"/>
      <c r="E102" s="48"/>
      <c r="F102" s="38"/>
      <c r="G102" s="49"/>
      <c r="H102" s="64"/>
      <c r="I102" s="40"/>
      <c r="J102" s="40"/>
      <c r="K102" s="41"/>
    </row>
    <row r="103" spans="1:11" x14ac:dyDescent="0.3">
      <c r="A103" s="29" t="s">
        <v>386</v>
      </c>
      <c r="B103" s="50"/>
      <c r="C103" s="50"/>
      <c r="D103" s="82"/>
      <c r="E103" s="50"/>
      <c r="F103" s="42"/>
      <c r="G103" s="51"/>
      <c r="H103" s="65"/>
      <c r="I103" s="44"/>
      <c r="J103" s="44"/>
      <c r="K103" s="45"/>
    </row>
    <row r="104" spans="1:11" x14ac:dyDescent="0.3">
      <c r="A104" s="9" t="s">
        <v>41</v>
      </c>
      <c r="B104" s="9" t="s">
        <v>42</v>
      </c>
      <c r="C104" s="9" t="s">
        <v>43</v>
      </c>
      <c r="D104" s="73" t="s">
        <v>44</v>
      </c>
      <c r="E104" s="9" t="s">
        <v>45</v>
      </c>
      <c r="F104" s="6" t="s">
        <v>12</v>
      </c>
      <c r="G104" s="56"/>
      <c r="H104" s="66">
        <v>1</v>
      </c>
      <c r="I104" s="8">
        <f t="shared" ref="I104:I112" si="9">H104*52</f>
        <v>52</v>
      </c>
      <c r="J104" s="85">
        <v>53.4</v>
      </c>
      <c r="K104" s="69">
        <f t="shared" ref="K104:K130" si="10">I104*J104</f>
        <v>2776.7999999999997</v>
      </c>
    </row>
    <row r="105" spans="1:11" x14ac:dyDescent="0.3">
      <c r="A105" s="6" t="s">
        <v>57</v>
      </c>
      <c r="B105" s="6" t="s">
        <v>58</v>
      </c>
      <c r="C105" s="6" t="s">
        <v>59</v>
      </c>
      <c r="D105" s="74">
        <v>47201</v>
      </c>
      <c r="E105" s="6" t="s">
        <v>60</v>
      </c>
      <c r="F105" s="6" t="s">
        <v>12</v>
      </c>
      <c r="G105" s="56"/>
      <c r="H105" s="66">
        <v>1</v>
      </c>
      <c r="I105" s="8">
        <f t="shared" si="9"/>
        <v>52</v>
      </c>
      <c r="J105" s="85">
        <v>53.4</v>
      </c>
      <c r="K105" s="69">
        <f t="shared" si="10"/>
        <v>2776.7999999999997</v>
      </c>
    </row>
    <row r="106" spans="1:11" x14ac:dyDescent="0.3">
      <c r="A106" s="6" t="s">
        <v>61</v>
      </c>
      <c r="B106" s="6" t="s">
        <v>62</v>
      </c>
      <c r="C106" s="6" t="s">
        <v>59</v>
      </c>
      <c r="D106" s="74">
        <v>47203</v>
      </c>
      <c r="E106" s="6" t="s">
        <v>60</v>
      </c>
      <c r="F106" s="6" t="s">
        <v>12</v>
      </c>
      <c r="G106" s="56"/>
      <c r="H106" s="66">
        <v>1</v>
      </c>
      <c r="I106" s="8">
        <f t="shared" si="9"/>
        <v>52</v>
      </c>
      <c r="J106" s="85">
        <v>53.4</v>
      </c>
      <c r="K106" s="69">
        <f t="shared" si="10"/>
        <v>2776.7999999999997</v>
      </c>
    </row>
    <row r="107" spans="1:11" x14ac:dyDescent="0.3">
      <c r="A107" s="9" t="s">
        <v>63</v>
      </c>
      <c r="B107" s="9" t="s">
        <v>64</v>
      </c>
      <c r="C107" s="9" t="s">
        <v>59</v>
      </c>
      <c r="D107" s="72">
        <v>47201</v>
      </c>
      <c r="E107" s="9" t="s">
        <v>60</v>
      </c>
      <c r="F107" s="6" t="s">
        <v>20</v>
      </c>
      <c r="G107" s="57"/>
      <c r="H107" s="66">
        <v>5</v>
      </c>
      <c r="I107" s="8">
        <f t="shared" si="9"/>
        <v>260</v>
      </c>
      <c r="J107" s="85">
        <v>53.4</v>
      </c>
      <c r="K107" s="69">
        <f t="shared" si="10"/>
        <v>13884</v>
      </c>
    </row>
    <row r="108" spans="1:11" ht="43.2" x14ac:dyDescent="0.3">
      <c r="A108" s="9" t="s">
        <v>25</v>
      </c>
      <c r="B108" s="55" t="s">
        <v>26</v>
      </c>
      <c r="C108" s="9" t="s">
        <v>27</v>
      </c>
      <c r="D108" s="73" t="s">
        <v>28</v>
      </c>
      <c r="E108" s="9" t="s">
        <v>29</v>
      </c>
      <c r="F108" s="6" t="s">
        <v>20</v>
      </c>
      <c r="G108" s="56"/>
      <c r="H108" s="66">
        <v>5</v>
      </c>
      <c r="I108" s="8">
        <f t="shared" si="9"/>
        <v>260</v>
      </c>
      <c r="J108" s="85">
        <v>53.4</v>
      </c>
      <c r="K108" s="69">
        <f t="shared" si="10"/>
        <v>13884</v>
      </c>
    </row>
    <row r="109" spans="1:11" x14ac:dyDescent="0.3">
      <c r="A109" s="9" t="s">
        <v>30</v>
      </c>
      <c r="B109" s="9" t="s">
        <v>31</v>
      </c>
      <c r="C109" s="9" t="s">
        <v>27</v>
      </c>
      <c r="D109" s="73" t="s">
        <v>32</v>
      </c>
      <c r="E109" s="9" t="s">
        <v>29</v>
      </c>
      <c r="F109" s="6" t="s">
        <v>12</v>
      </c>
      <c r="G109" s="56"/>
      <c r="H109" s="66">
        <v>1</v>
      </c>
      <c r="I109" s="8">
        <f t="shared" si="9"/>
        <v>52</v>
      </c>
      <c r="J109" s="85">
        <v>53.4</v>
      </c>
      <c r="K109" s="69">
        <f t="shared" si="10"/>
        <v>2776.7999999999997</v>
      </c>
    </row>
    <row r="110" spans="1:11" x14ac:dyDescent="0.3">
      <c r="A110" s="9" t="s">
        <v>33</v>
      </c>
      <c r="B110" s="9" t="s">
        <v>34</v>
      </c>
      <c r="C110" s="9" t="s">
        <v>35</v>
      </c>
      <c r="D110" s="72">
        <v>47404</v>
      </c>
      <c r="E110" s="9" t="s">
        <v>29</v>
      </c>
      <c r="F110" s="6" t="s">
        <v>20</v>
      </c>
      <c r="G110" s="57"/>
      <c r="H110" s="66">
        <v>5</v>
      </c>
      <c r="I110" s="8">
        <f t="shared" si="9"/>
        <v>260</v>
      </c>
      <c r="J110" s="85">
        <v>53.4</v>
      </c>
      <c r="K110" s="69">
        <f t="shared" si="10"/>
        <v>13884</v>
      </c>
    </row>
    <row r="111" spans="1:11" ht="28.8" x14ac:dyDescent="0.3">
      <c r="A111" s="6" t="s">
        <v>417</v>
      </c>
      <c r="B111" s="6" t="s">
        <v>418</v>
      </c>
      <c r="C111" s="6" t="s">
        <v>35</v>
      </c>
      <c r="D111" s="74">
        <v>47404</v>
      </c>
      <c r="E111" s="6" t="s">
        <v>29</v>
      </c>
      <c r="F111" s="6" t="s">
        <v>12</v>
      </c>
      <c r="G111" s="56" t="s">
        <v>437</v>
      </c>
      <c r="H111" s="66">
        <v>0</v>
      </c>
      <c r="I111" s="8">
        <f t="shared" si="9"/>
        <v>0</v>
      </c>
      <c r="J111" s="85">
        <v>53.4</v>
      </c>
      <c r="K111" s="69">
        <f t="shared" si="10"/>
        <v>0</v>
      </c>
    </row>
    <row r="112" spans="1:11" x14ac:dyDescent="0.3">
      <c r="A112" s="6" t="s">
        <v>323</v>
      </c>
      <c r="B112" s="6" t="s">
        <v>324</v>
      </c>
      <c r="C112" s="6" t="s">
        <v>325</v>
      </c>
      <c r="D112" s="74">
        <v>47167</v>
      </c>
      <c r="E112" s="6" t="s">
        <v>326</v>
      </c>
      <c r="F112" s="6" t="s">
        <v>12</v>
      </c>
      <c r="G112" s="56"/>
      <c r="H112" s="66">
        <v>1</v>
      </c>
      <c r="I112" s="8">
        <f t="shared" si="9"/>
        <v>52</v>
      </c>
      <c r="J112" s="85">
        <v>53.4</v>
      </c>
      <c r="K112" s="69">
        <f t="shared" si="10"/>
        <v>2776.7999999999997</v>
      </c>
    </row>
    <row r="113" spans="1:11" ht="57.6" x14ac:dyDescent="0.3">
      <c r="A113" s="5" t="s">
        <v>193</v>
      </c>
      <c r="B113" s="5" t="s">
        <v>194</v>
      </c>
      <c r="C113" s="5" t="s">
        <v>195</v>
      </c>
      <c r="D113" s="72">
        <v>47130</v>
      </c>
      <c r="E113" s="5" t="s">
        <v>55</v>
      </c>
      <c r="F113" s="6" t="s">
        <v>9</v>
      </c>
      <c r="G113" s="7" t="s">
        <v>390</v>
      </c>
      <c r="H113" s="66">
        <v>0</v>
      </c>
      <c r="I113" s="8">
        <v>99</v>
      </c>
      <c r="J113" s="85">
        <v>20</v>
      </c>
      <c r="K113" s="69">
        <f t="shared" si="10"/>
        <v>1980</v>
      </c>
    </row>
    <row r="114" spans="1:11" x14ac:dyDescent="0.3">
      <c r="A114" s="9" t="s">
        <v>196</v>
      </c>
      <c r="B114" s="9" t="s">
        <v>197</v>
      </c>
      <c r="C114" s="9" t="s">
        <v>198</v>
      </c>
      <c r="D114" s="73" t="s">
        <v>199</v>
      </c>
      <c r="E114" s="9" t="s">
        <v>55</v>
      </c>
      <c r="F114" s="6" t="s">
        <v>20</v>
      </c>
      <c r="G114" s="56"/>
      <c r="H114" s="66">
        <v>5</v>
      </c>
      <c r="I114" s="8">
        <f t="shared" ref="I114:I121" si="11">H114*52</f>
        <v>260</v>
      </c>
      <c r="J114" s="85">
        <v>53.4</v>
      </c>
      <c r="K114" s="69">
        <f t="shared" si="10"/>
        <v>13884</v>
      </c>
    </row>
    <row r="115" spans="1:11" x14ac:dyDescent="0.3">
      <c r="A115" s="5" t="s">
        <v>52</v>
      </c>
      <c r="B115" s="5" t="s">
        <v>53</v>
      </c>
      <c r="C115" s="5" t="s">
        <v>54</v>
      </c>
      <c r="D115" s="72">
        <v>47129</v>
      </c>
      <c r="E115" s="5" t="s">
        <v>55</v>
      </c>
      <c r="F115" s="5" t="s">
        <v>56</v>
      </c>
      <c r="G115" s="56"/>
      <c r="H115" s="66">
        <v>2</v>
      </c>
      <c r="I115" s="8">
        <f t="shared" si="11"/>
        <v>104</v>
      </c>
      <c r="J115" s="85">
        <v>53.4</v>
      </c>
      <c r="K115" s="69">
        <f t="shared" si="10"/>
        <v>5553.5999999999995</v>
      </c>
    </row>
    <row r="116" spans="1:11" ht="28.8" x14ac:dyDescent="0.3">
      <c r="A116" s="6" t="s">
        <v>412</v>
      </c>
      <c r="B116" s="6" t="s">
        <v>197</v>
      </c>
      <c r="C116" s="63" t="s">
        <v>195</v>
      </c>
      <c r="D116" s="74">
        <v>47130</v>
      </c>
      <c r="E116" s="6" t="s">
        <v>55</v>
      </c>
      <c r="F116" s="6" t="s">
        <v>12</v>
      </c>
      <c r="G116" s="54" t="s">
        <v>434</v>
      </c>
      <c r="H116" s="66">
        <v>1</v>
      </c>
      <c r="I116" s="8">
        <f t="shared" si="11"/>
        <v>52</v>
      </c>
      <c r="J116" s="85">
        <v>53.4</v>
      </c>
      <c r="K116" s="69">
        <f t="shared" si="10"/>
        <v>2776.7999999999997</v>
      </c>
    </row>
    <row r="117" spans="1:11" x14ac:dyDescent="0.3">
      <c r="A117" s="6" t="s">
        <v>261</v>
      </c>
      <c r="B117" s="6" t="s">
        <v>262</v>
      </c>
      <c r="C117" s="6" t="s">
        <v>263</v>
      </c>
      <c r="D117" s="74">
        <v>47150</v>
      </c>
      <c r="E117" s="6" t="s">
        <v>264</v>
      </c>
      <c r="F117" s="6" t="s">
        <v>12</v>
      </c>
      <c r="G117" s="56"/>
      <c r="H117" s="66">
        <v>1</v>
      </c>
      <c r="I117" s="8">
        <f t="shared" si="11"/>
        <v>52</v>
      </c>
      <c r="J117" s="85">
        <v>53.4</v>
      </c>
      <c r="K117" s="69">
        <f t="shared" si="10"/>
        <v>2776.7999999999997</v>
      </c>
    </row>
    <row r="118" spans="1:11" x14ac:dyDescent="0.3">
      <c r="A118" s="6" t="s">
        <v>267</v>
      </c>
      <c r="B118" s="6" t="s">
        <v>268</v>
      </c>
      <c r="C118" s="6" t="s">
        <v>263</v>
      </c>
      <c r="D118" s="74">
        <v>47150</v>
      </c>
      <c r="E118" s="6" t="s">
        <v>264</v>
      </c>
      <c r="F118" s="6" t="s">
        <v>12</v>
      </c>
      <c r="G118" s="56"/>
      <c r="H118" s="66">
        <v>1</v>
      </c>
      <c r="I118" s="8">
        <f t="shared" si="11"/>
        <v>52</v>
      </c>
      <c r="J118" s="85">
        <v>53.4</v>
      </c>
      <c r="K118" s="69">
        <f t="shared" si="10"/>
        <v>2776.7999999999997</v>
      </c>
    </row>
    <row r="119" spans="1:11" x14ac:dyDescent="0.3">
      <c r="A119" s="9" t="s">
        <v>265</v>
      </c>
      <c r="B119" s="9" t="s">
        <v>266</v>
      </c>
      <c r="C119" s="9" t="s">
        <v>263</v>
      </c>
      <c r="D119" s="72">
        <v>47150</v>
      </c>
      <c r="E119" s="9" t="s">
        <v>264</v>
      </c>
      <c r="F119" s="6" t="s">
        <v>20</v>
      </c>
      <c r="G119" s="57"/>
      <c r="H119" s="66">
        <v>5</v>
      </c>
      <c r="I119" s="8">
        <f t="shared" si="11"/>
        <v>260</v>
      </c>
      <c r="J119" s="85">
        <v>53.4</v>
      </c>
      <c r="K119" s="69">
        <f t="shared" si="10"/>
        <v>13884</v>
      </c>
    </row>
    <row r="120" spans="1:11" x14ac:dyDescent="0.3">
      <c r="A120" s="6" t="s">
        <v>406</v>
      </c>
      <c r="B120" s="6" t="s">
        <v>407</v>
      </c>
      <c r="C120" s="6" t="s">
        <v>8</v>
      </c>
      <c r="D120" s="74">
        <v>47250</v>
      </c>
      <c r="E120" s="6" t="s">
        <v>408</v>
      </c>
      <c r="F120" s="6" t="s">
        <v>20</v>
      </c>
      <c r="G120" s="5"/>
      <c r="H120" s="66">
        <v>5</v>
      </c>
      <c r="I120" s="8">
        <f t="shared" si="11"/>
        <v>260</v>
      </c>
      <c r="J120" s="85">
        <v>53.4</v>
      </c>
      <c r="K120" s="69">
        <f t="shared" si="10"/>
        <v>13884</v>
      </c>
    </row>
    <row r="121" spans="1:11" x14ac:dyDescent="0.3">
      <c r="A121" s="6" t="s">
        <v>21</v>
      </c>
      <c r="B121" s="6" t="s">
        <v>22</v>
      </c>
      <c r="C121" s="6" t="s">
        <v>23</v>
      </c>
      <c r="D121" s="74">
        <v>47006</v>
      </c>
      <c r="E121" s="6" t="s">
        <v>24</v>
      </c>
      <c r="F121" s="6" t="s">
        <v>12</v>
      </c>
      <c r="G121" s="56"/>
      <c r="H121" s="66">
        <v>1</v>
      </c>
      <c r="I121" s="8">
        <f t="shared" si="11"/>
        <v>52</v>
      </c>
      <c r="J121" s="85">
        <v>53.4</v>
      </c>
      <c r="K121" s="69">
        <f t="shared" si="10"/>
        <v>2776.7999999999997</v>
      </c>
    </row>
    <row r="122" spans="1:11" ht="57.6" x14ac:dyDescent="0.3">
      <c r="A122" s="5" t="s">
        <v>364</v>
      </c>
      <c r="B122" s="5" t="s">
        <v>365</v>
      </c>
      <c r="C122" s="5" t="s">
        <v>366</v>
      </c>
      <c r="D122" s="72">
        <v>47043</v>
      </c>
      <c r="E122" s="5" t="s">
        <v>367</v>
      </c>
      <c r="F122" s="6" t="s">
        <v>9</v>
      </c>
      <c r="G122" s="7" t="s">
        <v>390</v>
      </c>
      <c r="H122" s="66">
        <v>0</v>
      </c>
      <c r="I122" s="8">
        <v>99</v>
      </c>
      <c r="J122" s="85">
        <v>20</v>
      </c>
      <c r="K122" s="69">
        <f t="shared" si="10"/>
        <v>1980</v>
      </c>
    </row>
    <row r="123" spans="1:11" x14ac:dyDescent="0.3">
      <c r="A123" s="9" t="s">
        <v>342</v>
      </c>
      <c r="B123" s="9" t="s">
        <v>343</v>
      </c>
      <c r="C123" s="9" t="s">
        <v>344</v>
      </c>
      <c r="D123" s="73" t="s">
        <v>345</v>
      </c>
      <c r="E123" s="9" t="s">
        <v>346</v>
      </c>
      <c r="F123" s="6" t="s">
        <v>12</v>
      </c>
      <c r="G123" s="56"/>
      <c r="H123" s="66">
        <v>1</v>
      </c>
      <c r="I123" s="8">
        <f>H123*52</f>
        <v>52</v>
      </c>
      <c r="J123" s="85">
        <v>53.4</v>
      </c>
      <c r="K123" s="69">
        <f t="shared" si="10"/>
        <v>2776.7999999999997</v>
      </c>
    </row>
    <row r="124" spans="1:11" ht="57.6" x14ac:dyDescent="0.3">
      <c r="A124" s="6" t="s">
        <v>405</v>
      </c>
      <c r="B124" s="61" t="s">
        <v>404</v>
      </c>
      <c r="C124" s="6" t="s">
        <v>403</v>
      </c>
      <c r="D124" s="74">
        <v>47620</v>
      </c>
      <c r="E124" s="6" t="s">
        <v>402</v>
      </c>
      <c r="F124" s="6" t="s">
        <v>9</v>
      </c>
      <c r="G124" s="7" t="s">
        <v>390</v>
      </c>
      <c r="H124" s="66">
        <v>0</v>
      </c>
      <c r="I124" s="8">
        <v>99</v>
      </c>
      <c r="J124" s="85">
        <v>20</v>
      </c>
      <c r="K124" s="69">
        <f t="shared" si="10"/>
        <v>1980</v>
      </c>
    </row>
    <row r="125" spans="1:11" x14ac:dyDescent="0.3">
      <c r="A125" s="9" t="s">
        <v>99</v>
      </c>
      <c r="B125" s="9" t="s">
        <v>100</v>
      </c>
      <c r="C125" s="9" t="s">
        <v>101</v>
      </c>
      <c r="D125" s="73" t="s">
        <v>102</v>
      </c>
      <c r="E125" s="9" t="s">
        <v>103</v>
      </c>
      <c r="F125" s="6" t="s">
        <v>20</v>
      </c>
      <c r="G125" s="58"/>
      <c r="H125" s="66">
        <v>5</v>
      </c>
      <c r="I125" s="8">
        <f>H125*52</f>
        <v>260</v>
      </c>
      <c r="J125" s="85">
        <v>53.4</v>
      </c>
      <c r="K125" s="69">
        <f t="shared" si="10"/>
        <v>13884</v>
      </c>
    </row>
    <row r="126" spans="1:11" x14ac:dyDescent="0.3">
      <c r="A126" s="9" t="s">
        <v>104</v>
      </c>
      <c r="B126" s="9" t="s">
        <v>105</v>
      </c>
      <c r="C126" s="9" t="s">
        <v>106</v>
      </c>
      <c r="D126" s="73" t="s">
        <v>107</v>
      </c>
      <c r="E126" s="9" t="s">
        <v>103</v>
      </c>
      <c r="F126" s="6" t="s">
        <v>20</v>
      </c>
      <c r="G126" s="56"/>
      <c r="H126" s="66">
        <v>5</v>
      </c>
      <c r="I126" s="8">
        <f>H126*52</f>
        <v>260</v>
      </c>
      <c r="J126" s="85">
        <v>53.4</v>
      </c>
      <c r="K126" s="69">
        <f t="shared" si="10"/>
        <v>13884</v>
      </c>
    </row>
    <row r="127" spans="1:11" ht="28.8" x14ac:dyDescent="0.3">
      <c r="A127" s="9" t="s">
        <v>108</v>
      </c>
      <c r="B127" s="55" t="s">
        <v>109</v>
      </c>
      <c r="C127" s="9" t="s">
        <v>101</v>
      </c>
      <c r="D127" s="73" t="s">
        <v>110</v>
      </c>
      <c r="E127" s="9" t="s">
        <v>103</v>
      </c>
      <c r="F127" s="6" t="s">
        <v>20</v>
      </c>
      <c r="G127" s="56"/>
      <c r="H127" s="66">
        <v>5</v>
      </c>
      <c r="I127" s="8">
        <f>H127*52</f>
        <v>260</v>
      </c>
      <c r="J127" s="85">
        <v>53.4</v>
      </c>
      <c r="K127" s="69">
        <f t="shared" si="10"/>
        <v>13884</v>
      </c>
    </row>
    <row r="128" spans="1:11" x14ac:dyDescent="0.3">
      <c r="A128" s="9" t="s">
        <v>111</v>
      </c>
      <c r="B128" s="9" t="s">
        <v>112</v>
      </c>
      <c r="C128" s="9" t="s">
        <v>101</v>
      </c>
      <c r="D128" s="73" t="s">
        <v>113</v>
      </c>
      <c r="E128" s="9" t="s">
        <v>103</v>
      </c>
      <c r="F128" s="6" t="s">
        <v>12</v>
      </c>
      <c r="G128" s="56"/>
      <c r="H128" s="66">
        <v>1</v>
      </c>
      <c r="I128" s="8">
        <f>H128*52</f>
        <v>52</v>
      </c>
      <c r="J128" s="85">
        <v>53.4</v>
      </c>
      <c r="K128" s="69">
        <f t="shared" si="10"/>
        <v>2776.7999999999997</v>
      </c>
    </row>
    <row r="129" spans="1:11" x14ac:dyDescent="0.3">
      <c r="A129" s="9" t="s">
        <v>114</v>
      </c>
      <c r="B129" s="9" t="s">
        <v>115</v>
      </c>
      <c r="C129" s="9" t="s">
        <v>106</v>
      </c>
      <c r="D129" s="72">
        <v>47713</v>
      </c>
      <c r="E129" s="9" t="s">
        <v>103</v>
      </c>
      <c r="F129" s="6" t="s">
        <v>20</v>
      </c>
      <c r="G129" s="57"/>
      <c r="H129" s="66">
        <v>5</v>
      </c>
      <c r="I129" s="8">
        <f>H129*52</f>
        <v>260</v>
      </c>
      <c r="J129" s="85">
        <v>53.4</v>
      </c>
      <c r="K129" s="69">
        <f t="shared" si="10"/>
        <v>13884</v>
      </c>
    </row>
    <row r="130" spans="1:11" ht="57.6" x14ac:dyDescent="0.3">
      <c r="A130" s="6" t="s">
        <v>425</v>
      </c>
      <c r="B130" s="61" t="s">
        <v>426</v>
      </c>
      <c r="C130" s="6" t="s">
        <v>106</v>
      </c>
      <c r="D130" s="74">
        <v>477725</v>
      </c>
      <c r="E130" s="61" t="s">
        <v>103</v>
      </c>
      <c r="F130" s="6" t="s">
        <v>9</v>
      </c>
      <c r="G130" s="7" t="s">
        <v>390</v>
      </c>
      <c r="H130" s="66">
        <v>0</v>
      </c>
      <c r="I130" s="8">
        <v>99</v>
      </c>
      <c r="J130" s="85">
        <v>20</v>
      </c>
      <c r="K130" s="69">
        <f t="shared" si="10"/>
        <v>1980</v>
      </c>
    </row>
    <row r="132" spans="1:11" x14ac:dyDescent="0.3">
      <c r="H132" s="11">
        <f>SUM(H3:H130)</f>
        <v>293</v>
      </c>
      <c r="I132" s="11">
        <f>SUM(I3:I131)</f>
        <v>17018</v>
      </c>
      <c r="J132" s="28"/>
      <c r="K132" s="28">
        <f>SUM(K3:K130)</f>
        <v>849242.40000000084</v>
      </c>
    </row>
    <row r="133" spans="1:11" x14ac:dyDescent="0.3">
      <c r="H133" s="27"/>
      <c r="I133" s="4"/>
    </row>
  </sheetData>
  <sheetProtection algorithmName="SHA-512" hashValue="q45VKCYvdKrJ8J/uHPrGNKJOtt2seicxk6gKOcnhub54naSr2bDt109bijb1j1pOa1+GpSpLgyKcr++WWCLwgA==" saltValue="UOpLbx5EqEb7BhmN4l1hBQ==" spinCount="100000" sheet="1" objects="1" scenarios="1"/>
  <autoFilter ref="A1:K132" xr:uid="{3F664BB2-8EF8-42C7-B097-32DA8BA30507}">
    <sortState xmlns:xlrd2="http://schemas.microsoft.com/office/spreadsheetml/2017/richdata2" ref="A2:K132">
      <sortCondition ref="C1:C131"/>
    </sortState>
  </autoFilter>
  <conditionalFormatting sqref="A30">
    <cfRule type="duplicateValues" dxfId="26" priority="21"/>
  </conditionalFormatting>
  <conditionalFormatting sqref="A43">
    <cfRule type="duplicateValues" dxfId="25" priority="11"/>
  </conditionalFormatting>
  <conditionalFormatting sqref="A52">
    <cfRule type="duplicateValues" dxfId="24" priority="2"/>
  </conditionalFormatting>
  <conditionalFormatting sqref="A72">
    <cfRule type="duplicateValues" dxfId="23" priority="7"/>
  </conditionalFormatting>
  <conditionalFormatting sqref="A78">
    <cfRule type="duplicateValues" dxfId="22" priority="17"/>
  </conditionalFormatting>
  <conditionalFormatting sqref="A87">
    <cfRule type="duplicateValues" dxfId="21" priority="15"/>
  </conditionalFormatting>
  <conditionalFormatting sqref="A94">
    <cfRule type="duplicateValues" dxfId="20" priority="9"/>
  </conditionalFormatting>
  <conditionalFormatting sqref="A97">
    <cfRule type="duplicateValues" dxfId="19" priority="4"/>
  </conditionalFormatting>
  <conditionalFormatting sqref="A111">
    <cfRule type="duplicateValues" dxfId="18" priority="13"/>
  </conditionalFormatting>
  <conditionalFormatting sqref="A116">
    <cfRule type="duplicateValues" dxfId="17" priority="19"/>
  </conditionalFormatting>
  <conditionalFormatting sqref="A120">
    <cfRule type="duplicateValues" dxfId="16" priority="23"/>
  </conditionalFormatting>
  <conditionalFormatting sqref="A124">
    <cfRule type="duplicateValues" dxfId="15" priority="25"/>
  </conditionalFormatting>
  <conditionalFormatting sqref="A130">
    <cfRule type="duplicateValues" dxfId="14" priority="6"/>
  </conditionalFormatting>
  <conditionalFormatting sqref="A138:A1048576 A1:A29 A105:A110 A131:A136 A121:A122 A31:A42 A117:A119 A79:A86 A88:A93 A112:A115 A44:A51 A95:A96 A73:A77 A98:A103 A53:A71">
    <cfRule type="duplicateValues" dxfId="13" priority="27"/>
  </conditionalFormatting>
  <conditionalFormatting sqref="B29">
    <cfRule type="duplicateValues" dxfId="12" priority="1"/>
  </conditionalFormatting>
  <conditionalFormatting sqref="B30">
    <cfRule type="duplicateValues" dxfId="11" priority="22"/>
  </conditionalFormatting>
  <conditionalFormatting sqref="B43">
    <cfRule type="duplicateValues" dxfId="10" priority="12"/>
  </conditionalFormatting>
  <conditionalFormatting sqref="B52">
    <cfRule type="duplicateValues" dxfId="9" priority="3"/>
  </conditionalFormatting>
  <conditionalFormatting sqref="B72">
    <cfRule type="duplicateValues" dxfId="8" priority="8"/>
  </conditionalFormatting>
  <conditionalFormatting sqref="B78">
    <cfRule type="duplicateValues" dxfId="7" priority="18"/>
  </conditionalFormatting>
  <conditionalFormatting sqref="B87">
    <cfRule type="duplicateValues" dxfId="6" priority="16"/>
  </conditionalFormatting>
  <conditionalFormatting sqref="B94">
    <cfRule type="duplicateValues" dxfId="5" priority="10"/>
  </conditionalFormatting>
  <conditionalFormatting sqref="B97">
    <cfRule type="duplicateValues" dxfId="4" priority="5"/>
  </conditionalFormatting>
  <conditionalFormatting sqref="B111">
    <cfRule type="duplicateValues" dxfId="3" priority="14"/>
  </conditionalFormatting>
  <conditionalFormatting sqref="B116">
    <cfRule type="duplicateValues" dxfId="2" priority="20"/>
  </conditionalFormatting>
  <conditionalFormatting sqref="B120">
    <cfRule type="duplicateValues" dxfId="1" priority="24"/>
  </conditionalFormatting>
  <conditionalFormatting sqref="B131:B1048576 B1:B28 A123 A125:A129 B121:B122 B31:B42 B117:B119 B79:B86 B88:B93 B112:B115 B44:B51 B95:B96 B73:B77 B98:B110 B53:B71">
    <cfRule type="duplicateValues" dxfId="0" priority="26"/>
  </conditionalFormatting>
  <pageMargins left="0.25" right="0.25" top="0.75" bottom="0.75" header="0.3" footer="0.3"/>
  <pageSetup paperSize="5"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13042-EEBC-47D8-A3D2-42E8F3264BD4}">
  <dimension ref="A1:D59"/>
  <sheetViews>
    <sheetView workbookViewId="0"/>
  </sheetViews>
  <sheetFormatPr defaultRowHeight="14.4" x14ac:dyDescent="0.3"/>
  <cols>
    <col min="1" max="1" width="32.6640625" bestFit="1" customWidth="1"/>
    <col min="2" max="2" width="23.88671875" style="1" bestFit="1" customWidth="1"/>
    <col min="3" max="3" width="10.33203125" style="1" bestFit="1" customWidth="1"/>
    <col min="4" max="4" width="11.6640625" style="1" bestFit="1" customWidth="1"/>
  </cols>
  <sheetData>
    <row r="1" spans="1:4" ht="28.8" x14ac:dyDescent="0.3">
      <c r="A1" s="30" t="s">
        <v>383</v>
      </c>
      <c r="B1" s="30" t="s">
        <v>398</v>
      </c>
      <c r="C1" s="84" t="s">
        <v>440</v>
      </c>
      <c r="D1" s="3" t="s">
        <v>399</v>
      </c>
    </row>
    <row r="2" spans="1:4" x14ac:dyDescent="0.3">
      <c r="A2" s="29" t="s">
        <v>384</v>
      </c>
    </row>
    <row r="3" spans="1:4" x14ac:dyDescent="0.3">
      <c r="A3" s="5" t="s">
        <v>192</v>
      </c>
      <c r="B3" s="8">
        <v>104</v>
      </c>
      <c r="C3" s="88">
        <v>20</v>
      </c>
      <c r="D3" s="69">
        <f>B3*C3</f>
        <v>2080</v>
      </c>
    </row>
    <row r="4" spans="1:4" x14ac:dyDescent="0.3">
      <c r="A4" s="9" t="s">
        <v>227</v>
      </c>
      <c r="B4" s="8">
        <v>416</v>
      </c>
      <c r="C4" s="88">
        <v>20</v>
      </c>
      <c r="D4" s="69">
        <f t="shared" ref="D4:D22" si="0">B4*C4</f>
        <v>8320</v>
      </c>
    </row>
    <row r="5" spans="1:4" x14ac:dyDescent="0.3">
      <c r="A5" s="9" t="s">
        <v>78</v>
      </c>
      <c r="B5" s="8">
        <v>520</v>
      </c>
      <c r="C5" s="88">
        <v>20</v>
      </c>
      <c r="D5" s="69">
        <f t="shared" si="0"/>
        <v>10400</v>
      </c>
    </row>
    <row r="6" spans="1:4" x14ac:dyDescent="0.3">
      <c r="A6" s="5" t="s">
        <v>357</v>
      </c>
      <c r="B6" s="8">
        <v>463</v>
      </c>
      <c r="C6" s="88">
        <v>20</v>
      </c>
      <c r="D6" s="69">
        <f t="shared" si="0"/>
        <v>9260</v>
      </c>
    </row>
    <row r="7" spans="1:4" x14ac:dyDescent="0.3">
      <c r="A7" s="6" t="s">
        <v>95</v>
      </c>
      <c r="B7" s="8">
        <v>468</v>
      </c>
      <c r="C7" s="88">
        <v>20</v>
      </c>
      <c r="D7" s="69">
        <f t="shared" si="0"/>
        <v>9360</v>
      </c>
    </row>
    <row r="8" spans="1:4" x14ac:dyDescent="0.3">
      <c r="A8" s="6" t="s">
        <v>309</v>
      </c>
      <c r="B8" s="8">
        <v>52</v>
      </c>
      <c r="C8" s="88">
        <v>20</v>
      </c>
      <c r="D8" s="69">
        <f t="shared" si="0"/>
        <v>1040</v>
      </c>
    </row>
    <row r="9" spans="1:4" x14ac:dyDescent="0.3">
      <c r="A9" s="9" t="s">
        <v>289</v>
      </c>
      <c r="B9" s="8">
        <v>260</v>
      </c>
      <c r="C9" s="88">
        <v>20</v>
      </c>
      <c r="D9" s="69">
        <f t="shared" si="0"/>
        <v>5200</v>
      </c>
    </row>
    <row r="10" spans="1:4" x14ac:dyDescent="0.3">
      <c r="A10" s="9" t="s">
        <v>252</v>
      </c>
      <c r="B10" s="8">
        <v>1399</v>
      </c>
      <c r="C10" s="88">
        <v>20</v>
      </c>
      <c r="D10" s="69">
        <f t="shared" si="0"/>
        <v>27980</v>
      </c>
    </row>
    <row r="11" spans="1:4" x14ac:dyDescent="0.3">
      <c r="A11" s="9" t="s">
        <v>120</v>
      </c>
      <c r="B11" s="8">
        <v>1092</v>
      </c>
      <c r="C11" s="88">
        <v>20</v>
      </c>
      <c r="D11" s="69">
        <f t="shared" si="0"/>
        <v>21840</v>
      </c>
    </row>
    <row r="12" spans="1:4" x14ac:dyDescent="0.3">
      <c r="A12" s="9" t="s">
        <v>163</v>
      </c>
      <c r="B12" s="8">
        <v>260</v>
      </c>
      <c r="C12" s="88">
        <v>20</v>
      </c>
      <c r="D12" s="69">
        <f t="shared" si="0"/>
        <v>5200</v>
      </c>
    </row>
    <row r="13" spans="1:4" x14ac:dyDescent="0.3">
      <c r="A13" s="5" t="s">
        <v>220</v>
      </c>
      <c r="B13" s="8">
        <v>364</v>
      </c>
      <c r="C13" s="88">
        <v>20</v>
      </c>
      <c r="D13" s="69">
        <f t="shared" si="0"/>
        <v>7280</v>
      </c>
    </row>
    <row r="14" spans="1:4" x14ac:dyDescent="0.3">
      <c r="A14" s="9" t="s">
        <v>40</v>
      </c>
      <c r="B14" s="8">
        <v>260</v>
      </c>
      <c r="C14" s="88">
        <v>20</v>
      </c>
      <c r="D14" s="69">
        <f t="shared" si="0"/>
        <v>5200</v>
      </c>
    </row>
    <row r="15" spans="1:4" x14ac:dyDescent="0.3">
      <c r="A15" s="5" t="s">
        <v>203</v>
      </c>
      <c r="B15" s="8">
        <v>104</v>
      </c>
      <c r="C15" s="88">
        <v>20</v>
      </c>
      <c r="D15" s="69">
        <f t="shared" si="0"/>
        <v>2080</v>
      </c>
    </row>
    <row r="16" spans="1:4" x14ac:dyDescent="0.3">
      <c r="A16" s="6" t="s">
        <v>89</v>
      </c>
      <c r="B16" s="8">
        <v>52</v>
      </c>
      <c r="C16" s="88">
        <v>20</v>
      </c>
      <c r="D16" s="69">
        <f t="shared" si="0"/>
        <v>1040</v>
      </c>
    </row>
    <row r="17" spans="1:4" x14ac:dyDescent="0.3">
      <c r="A17" s="9" t="s">
        <v>238</v>
      </c>
      <c r="B17" s="8">
        <v>312</v>
      </c>
      <c r="C17" s="88">
        <v>20</v>
      </c>
      <c r="D17" s="69">
        <f t="shared" si="0"/>
        <v>6240</v>
      </c>
    </row>
    <row r="18" spans="1:4" x14ac:dyDescent="0.3">
      <c r="A18" s="5" t="s">
        <v>212</v>
      </c>
      <c r="B18" s="8">
        <v>832</v>
      </c>
      <c r="C18" s="88">
        <v>20</v>
      </c>
      <c r="D18" s="69">
        <f t="shared" si="0"/>
        <v>16640</v>
      </c>
    </row>
    <row r="19" spans="1:4" x14ac:dyDescent="0.3">
      <c r="A19" s="6" t="s">
        <v>256</v>
      </c>
      <c r="B19" s="8">
        <v>104</v>
      </c>
      <c r="C19" s="88">
        <v>20</v>
      </c>
      <c r="D19" s="69">
        <f t="shared" si="0"/>
        <v>2080</v>
      </c>
    </row>
    <row r="20" spans="1:4" x14ac:dyDescent="0.3">
      <c r="A20" s="5" t="s">
        <v>160</v>
      </c>
      <c r="B20" s="8">
        <v>99</v>
      </c>
      <c r="C20" s="88">
        <v>20</v>
      </c>
      <c r="D20" s="69">
        <f t="shared" si="0"/>
        <v>1980</v>
      </c>
    </row>
    <row r="21" spans="1:4" x14ac:dyDescent="0.3">
      <c r="A21" s="5" t="s">
        <v>243</v>
      </c>
      <c r="B21" s="8">
        <v>99</v>
      </c>
      <c r="C21" s="88">
        <v>20</v>
      </c>
      <c r="D21" s="69">
        <f t="shared" si="0"/>
        <v>1980</v>
      </c>
    </row>
    <row r="22" spans="1:4" x14ac:dyDescent="0.3">
      <c r="A22" s="6" t="s">
        <v>207</v>
      </c>
      <c r="B22" s="8">
        <v>52</v>
      </c>
      <c r="C22" s="88">
        <v>20</v>
      </c>
      <c r="D22" s="69">
        <f t="shared" si="0"/>
        <v>1040</v>
      </c>
    </row>
    <row r="23" spans="1:4" x14ac:dyDescent="0.3">
      <c r="A23" s="53" t="s">
        <v>401</v>
      </c>
      <c r="B23" s="8">
        <f>SUM(B3:B22)</f>
        <v>7312</v>
      </c>
      <c r="C23" s="52"/>
      <c r="D23" s="69">
        <f>SUM(D3:D22)</f>
        <v>146240</v>
      </c>
    </row>
    <row r="25" spans="1:4" x14ac:dyDescent="0.3">
      <c r="A25" s="29" t="s">
        <v>385</v>
      </c>
    </row>
    <row r="26" spans="1:4" x14ac:dyDescent="0.3">
      <c r="A26" s="5" t="s">
        <v>77</v>
      </c>
      <c r="B26" s="8">
        <v>359</v>
      </c>
      <c r="C26" s="88">
        <v>20</v>
      </c>
      <c r="D26" s="69">
        <f t="shared" ref="D26:D40" si="1">B26*C26</f>
        <v>7180</v>
      </c>
    </row>
    <row r="27" spans="1:4" x14ac:dyDescent="0.3">
      <c r="A27" s="5" t="s">
        <v>233</v>
      </c>
      <c r="B27" s="8">
        <v>99</v>
      </c>
      <c r="C27" s="88">
        <v>20</v>
      </c>
      <c r="D27" s="69">
        <f t="shared" si="1"/>
        <v>1980</v>
      </c>
    </row>
    <row r="28" spans="1:4" x14ac:dyDescent="0.3">
      <c r="A28" s="5" t="s">
        <v>49</v>
      </c>
      <c r="B28" s="8">
        <v>297</v>
      </c>
      <c r="C28" s="88">
        <v>20</v>
      </c>
      <c r="D28" s="69">
        <f t="shared" si="1"/>
        <v>5940</v>
      </c>
    </row>
    <row r="29" spans="1:4" x14ac:dyDescent="0.3">
      <c r="A29" s="9" t="s">
        <v>83</v>
      </c>
      <c r="B29" s="8">
        <v>572</v>
      </c>
      <c r="C29" s="88">
        <v>20</v>
      </c>
      <c r="D29" s="69">
        <f t="shared" si="1"/>
        <v>11440</v>
      </c>
    </row>
    <row r="30" spans="1:4" x14ac:dyDescent="0.3">
      <c r="A30" s="5" t="s">
        <v>90</v>
      </c>
      <c r="B30" s="8">
        <v>104</v>
      </c>
      <c r="C30" s="88">
        <v>20</v>
      </c>
      <c r="D30" s="69">
        <f t="shared" si="1"/>
        <v>2080</v>
      </c>
    </row>
    <row r="31" spans="1:4" x14ac:dyDescent="0.3">
      <c r="A31" s="9" t="s">
        <v>165</v>
      </c>
      <c r="B31" s="8">
        <v>1295</v>
      </c>
      <c r="C31" s="88">
        <v>20</v>
      </c>
      <c r="D31" s="69">
        <f t="shared" si="1"/>
        <v>25900</v>
      </c>
    </row>
    <row r="32" spans="1:4" x14ac:dyDescent="0.3">
      <c r="A32" s="6" t="s">
        <v>260</v>
      </c>
      <c r="B32" s="8">
        <v>52</v>
      </c>
      <c r="C32" s="88">
        <v>20</v>
      </c>
      <c r="D32" s="69">
        <f t="shared" si="1"/>
        <v>1040</v>
      </c>
    </row>
    <row r="33" spans="1:4" x14ac:dyDescent="0.3">
      <c r="A33" s="5" t="s">
        <v>391</v>
      </c>
      <c r="B33" s="8">
        <v>624</v>
      </c>
      <c r="C33" s="88">
        <v>20</v>
      </c>
      <c r="D33" s="69">
        <f t="shared" si="1"/>
        <v>12480</v>
      </c>
    </row>
    <row r="34" spans="1:4" x14ac:dyDescent="0.3">
      <c r="A34" s="9" t="s">
        <v>273</v>
      </c>
      <c r="B34" s="8">
        <v>260</v>
      </c>
      <c r="C34" s="88">
        <v>20</v>
      </c>
      <c r="D34" s="69">
        <f t="shared" si="1"/>
        <v>5200</v>
      </c>
    </row>
    <row r="35" spans="1:4" x14ac:dyDescent="0.3">
      <c r="A35" s="5" t="s">
        <v>8</v>
      </c>
      <c r="B35" s="8">
        <v>624</v>
      </c>
      <c r="C35" s="88">
        <v>20</v>
      </c>
      <c r="D35" s="69">
        <f t="shared" si="1"/>
        <v>12480</v>
      </c>
    </row>
    <row r="36" spans="1:4" x14ac:dyDescent="0.3">
      <c r="A36" s="5" t="s">
        <v>318</v>
      </c>
      <c r="B36" s="8">
        <v>104</v>
      </c>
      <c r="C36" s="88">
        <v>20</v>
      </c>
      <c r="D36" s="69">
        <f t="shared" si="1"/>
        <v>2080</v>
      </c>
    </row>
    <row r="37" spans="1:4" x14ac:dyDescent="0.3">
      <c r="A37" s="5" t="s">
        <v>296</v>
      </c>
      <c r="B37" s="8">
        <v>515</v>
      </c>
      <c r="C37" s="88">
        <v>20</v>
      </c>
      <c r="D37" s="69">
        <f t="shared" si="1"/>
        <v>10300</v>
      </c>
    </row>
    <row r="38" spans="1:4" x14ac:dyDescent="0.3">
      <c r="A38" s="9" t="s">
        <v>314</v>
      </c>
      <c r="B38" s="8">
        <v>260</v>
      </c>
      <c r="C38" s="88">
        <v>20</v>
      </c>
      <c r="D38" s="69">
        <f t="shared" si="1"/>
        <v>5200</v>
      </c>
    </row>
    <row r="39" spans="1:4" x14ac:dyDescent="0.3">
      <c r="A39" s="9" t="s">
        <v>147</v>
      </c>
      <c r="B39" s="8">
        <v>312</v>
      </c>
      <c r="C39" s="88">
        <v>20</v>
      </c>
      <c r="D39" s="69">
        <f t="shared" si="1"/>
        <v>6240</v>
      </c>
    </row>
    <row r="40" spans="1:4" x14ac:dyDescent="0.3">
      <c r="A40" s="5" t="s">
        <v>322</v>
      </c>
      <c r="B40" s="8">
        <v>557</v>
      </c>
      <c r="C40" s="88">
        <v>20</v>
      </c>
      <c r="D40" s="69">
        <f t="shared" si="1"/>
        <v>11140</v>
      </c>
    </row>
    <row r="41" spans="1:4" x14ac:dyDescent="0.3">
      <c r="A41" s="53" t="s">
        <v>401</v>
      </c>
      <c r="B41" s="8">
        <f>SUM(B26:B40)</f>
        <v>6034</v>
      </c>
      <c r="C41" s="52"/>
      <c r="D41" s="69">
        <f>SUM(D26:D40)</f>
        <v>120680</v>
      </c>
    </row>
    <row r="43" spans="1:4" x14ac:dyDescent="0.3">
      <c r="A43" s="29" t="s">
        <v>386</v>
      </c>
    </row>
    <row r="44" spans="1:4" x14ac:dyDescent="0.3">
      <c r="A44" s="9" t="s">
        <v>45</v>
      </c>
      <c r="B44" s="8">
        <v>52</v>
      </c>
      <c r="C44" s="88">
        <v>20</v>
      </c>
      <c r="D44" s="69">
        <f t="shared" ref="D44:D55" si="2">B44*C44</f>
        <v>1040</v>
      </c>
    </row>
    <row r="45" spans="1:4" x14ac:dyDescent="0.3">
      <c r="A45" s="9" t="s">
        <v>60</v>
      </c>
      <c r="B45" s="8">
        <v>364</v>
      </c>
      <c r="C45" s="88">
        <v>20</v>
      </c>
      <c r="D45" s="69">
        <f t="shared" si="2"/>
        <v>7280</v>
      </c>
    </row>
    <row r="46" spans="1:4" x14ac:dyDescent="0.3">
      <c r="A46" s="9" t="s">
        <v>29</v>
      </c>
      <c r="B46" s="8">
        <v>572</v>
      </c>
      <c r="C46" s="88">
        <v>20</v>
      </c>
      <c r="D46" s="69">
        <f t="shared" si="2"/>
        <v>11440</v>
      </c>
    </row>
    <row r="47" spans="1:4" x14ac:dyDescent="0.3">
      <c r="A47" s="6" t="s">
        <v>326</v>
      </c>
      <c r="B47" s="8">
        <v>52</v>
      </c>
      <c r="C47" s="88">
        <v>20</v>
      </c>
      <c r="D47" s="69">
        <f t="shared" si="2"/>
        <v>1040</v>
      </c>
    </row>
    <row r="48" spans="1:4" x14ac:dyDescent="0.3">
      <c r="A48" s="5" t="s">
        <v>55</v>
      </c>
      <c r="B48" s="8">
        <v>515</v>
      </c>
      <c r="C48" s="88">
        <v>20</v>
      </c>
      <c r="D48" s="69">
        <f t="shared" si="2"/>
        <v>10300</v>
      </c>
    </row>
    <row r="49" spans="1:4" x14ac:dyDescent="0.3">
      <c r="A49" s="6" t="s">
        <v>264</v>
      </c>
      <c r="B49" s="8">
        <v>364</v>
      </c>
      <c r="C49" s="88">
        <v>20</v>
      </c>
      <c r="D49" s="69">
        <f t="shared" si="2"/>
        <v>7280</v>
      </c>
    </row>
    <row r="50" spans="1:4" x14ac:dyDescent="0.3">
      <c r="A50" s="6" t="s">
        <v>408</v>
      </c>
      <c r="B50" s="8">
        <v>260</v>
      </c>
      <c r="C50" s="88">
        <v>20</v>
      </c>
      <c r="D50" s="69">
        <f t="shared" si="2"/>
        <v>5200</v>
      </c>
    </row>
    <row r="51" spans="1:4" x14ac:dyDescent="0.3">
      <c r="A51" s="6" t="s">
        <v>24</v>
      </c>
      <c r="B51" s="8">
        <v>52</v>
      </c>
      <c r="C51" s="88">
        <v>20</v>
      </c>
      <c r="D51" s="69">
        <f t="shared" si="2"/>
        <v>1040</v>
      </c>
    </row>
    <row r="52" spans="1:4" x14ac:dyDescent="0.3">
      <c r="A52" s="5" t="s">
        <v>367</v>
      </c>
      <c r="B52" s="8">
        <v>99</v>
      </c>
      <c r="C52" s="88">
        <v>20</v>
      </c>
      <c r="D52" s="69">
        <f t="shared" si="2"/>
        <v>1980</v>
      </c>
    </row>
    <row r="53" spans="1:4" x14ac:dyDescent="0.3">
      <c r="A53" s="9" t="s">
        <v>346</v>
      </c>
      <c r="B53" s="8">
        <v>52</v>
      </c>
      <c r="C53" s="88">
        <v>20</v>
      </c>
      <c r="D53" s="69">
        <f t="shared" si="2"/>
        <v>1040</v>
      </c>
    </row>
    <row r="54" spans="1:4" x14ac:dyDescent="0.3">
      <c r="A54" s="9" t="s">
        <v>402</v>
      </c>
      <c r="B54" s="8">
        <v>99</v>
      </c>
      <c r="C54" s="88">
        <v>20</v>
      </c>
      <c r="D54" s="69">
        <f t="shared" si="2"/>
        <v>1980</v>
      </c>
    </row>
    <row r="55" spans="1:4" x14ac:dyDescent="0.3">
      <c r="A55" s="9" t="s">
        <v>103</v>
      </c>
      <c r="B55" s="8">
        <v>1191</v>
      </c>
      <c r="C55" s="88">
        <v>20</v>
      </c>
      <c r="D55" s="69">
        <f t="shared" si="2"/>
        <v>23820</v>
      </c>
    </row>
    <row r="56" spans="1:4" x14ac:dyDescent="0.3">
      <c r="A56" s="53" t="s">
        <v>401</v>
      </c>
      <c r="B56" s="8">
        <f>SUM(B44:B55)</f>
        <v>3672</v>
      </c>
      <c r="C56" s="52"/>
      <c r="D56" s="69">
        <f>SUM(D44:D55)</f>
        <v>73440</v>
      </c>
    </row>
    <row r="57" spans="1:4" x14ac:dyDescent="0.3">
      <c r="B57" s="52"/>
      <c r="D57" s="52"/>
    </row>
    <row r="59" spans="1:4" x14ac:dyDescent="0.3">
      <c r="A59" s="29" t="s">
        <v>400</v>
      </c>
      <c r="C59" s="52"/>
      <c r="D59" s="69">
        <f>D56+D41+D23</f>
        <v>340360</v>
      </c>
    </row>
  </sheetData>
  <sheetProtection sheet="1" objects="1" scenarios="1"/>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EFDB-8F1F-4671-8E03-8E0A6EBA7ACA}">
  <dimension ref="A2:B6"/>
  <sheetViews>
    <sheetView workbookViewId="0"/>
  </sheetViews>
  <sheetFormatPr defaultRowHeight="14.4" x14ac:dyDescent="0.3"/>
  <cols>
    <col min="1" max="1" width="15.44140625" bestFit="1" customWidth="1"/>
    <col min="2" max="2" width="12.44140625" bestFit="1" customWidth="1"/>
  </cols>
  <sheetData>
    <row r="2" spans="1:2" x14ac:dyDescent="0.3">
      <c r="A2" s="29" t="s">
        <v>387</v>
      </c>
      <c r="B2" s="70">
        <f>'I. IDOHL'!K132</f>
        <v>849242.40000000084</v>
      </c>
    </row>
    <row r="4" spans="1:2" x14ac:dyDescent="0.3">
      <c r="A4" s="29" t="s">
        <v>388</v>
      </c>
      <c r="B4" s="70">
        <f>'II. DEP'!D59</f>
        <v>340360</v>
      </c>
    </row>
    <row r="6" spans="1:2" x14ac:dyDescent="0.3">
      <c r="A6" s="29" t="s">
        <v>389</v>
      </c>
      <c r="B6" s="70">
        <f>B2+B4</f>
        <v>1189602.4000000008</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A4E931050662349A0638CEFC7B9CB61" ma:contentTypeVersion="5" ma:contentTypeDescription="Create a new document." ma:contentTypeScope="" ma:versionID="5f3f7a8f3d1b6e8ec7cddf4def384f18">
  <xsd:schema xmlns:xsd="http://www.w3.org/2001/XMLSchema" xmlns:xs="http://www.w3.org/2001/XMLSchema" xmlns:p="http://schemas.microsoft.com/office/2006/metadata/properties" xmlns:ns2="25c14c9a-1112-41db-b4cc-cf1ccfa08761" xmlns:ns3="b8b367ab-01b1-4576-8737-729434bb2228" targetNamespace="http://schemas.microsoft.com/office/2006/metadata/properties" ma:root="true" ma:fieldsID="fad223162582e36d3f60369ad86f1b23" ns2:_="" ns3:_="">
    <xsd:import namespace="25c14c9a-1112-41db-b4cc-cf1ccfa08761"/>
    <xsd:import namespace="b8b367ab-01b1-4576-8737-729434bb222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c14c9a-1112-41db-b4cc-cf1ccfa087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b367ab-01b1-4576-8737-729434bb222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97550A-54F0-4488-9927-ADDD24F879CB}">
  <ds:schemaRefs>
    <ds:schemaRef ds:uri="http://schemas.microsoft.com/sharepoint/v3/contenttype/forms"/>
  </ds:schemaRefs>
</ds:datastoreItem>
</file>

<file path=customXml/itemProps2.xml><?xml version="1.0" encoding="utf-8"?>
<ds:datastoreItem xmlns:ds="http://schemas.openxmlformats.org/officeDocument/2006/customXml" ds:itemID="{0894B650-760A-4F91-ADE4-0FC0886C2289}">
  <ds:schemaRefs>
    <ds:schemaRef ds:uri="http://schemas.microsoft.com/office/2006/documentManagement/types"/>
    <ds:schemaRef ds:uri="b8b367ab-01b1-4576-8737-729434bb2228"/>
    <ds:schemaRef ds:uri="http://purl.org/dc/dcmitype/"/>
    <ds:schemaRef ds:uri="25c14c9a-1112-41db-b4cc-cf1ccfa08761"/>
    <ds:schemaRef ds:uri="http://schemas.microsoft.com/office/infopath/2007/PartnerControls"/>
    <ds:schemaRef ds:uri="http://purl.org/dc/elements/1.1/"/>
    <ds:schemaRef ds:uri="http://purl.org/dc/terms/"/>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D63E1F5-6924-432A-A103-0926B6DB99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c14c9a-1112-41db-b4cc-cf1ccfa08761"/>
    <ds:schemaRef ds:uri="b8b367ab-01b1-4576-8737-729434bb22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I. IDOHL</vt:lpstr>
      <vt:lpstr>II. DEP</vt:lpstr>
      <vt:lpstr>Summary Total Bid Amount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Pope, Brian D</dc:creator>
  <cp:keywords/>
  <dc:description/>
  <cp:lastModifiedBy>March, Kevin</cp:lastModifiedBy>
  <cp:revision/>
  <dcterms:created xsi:type="dcterms:W3CDTF">2022-10-11T14:53:25Z</dcterms:created>
  <dcterms:modified xsi:type="dcterms:W3CDTF">2023-09-29T17:01:49Z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0x0101008A4E931050662349A0638CEFC7B9CB61</vt:lpwstr>
  </property>
</Properties>
</file>